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8\"/>
    </mc:Choice>
  </mc:AlternateContent>
  <xr:revisionPtr revIDLastSave="0" documentId="13_ncr:1_{4B28987E-0508-40F4-A528-64E62731DE5E}" xr6:coauthVersionLast="47" xr6:coauthVersionMax="47" xr10:uidLastSave="{00000000-0000-0000-0000-000000000000}"/>
  <workbookProtection workbookAlgorithmName="SHA-512" workbookHashValue="7F2sJELi6b1FIPJcmE6Ul+N/5LKfzUde5xCnac7dV/xwdQIXUezGC0SvqwDenxfYZK+VR3TQR/9UqNnrir/wwg==" workbookSaltValue="asRukKNuBaBbEviKW6PEmw==" workbookSpinCount="100000" lockStructure="1"/>
  <bookViews>
    <workbookView xWindow="-108" yWindow="-108" windowWidth="23256" windowHeight="12576" tabRatio="884" xr2:uid="{00000000-000D-0000-FFFF-FFFF00000000}"/>
  </bookViews>
  <sheets>
    <sheet name="Portada" sheetId="12" r:id="rId1"/>
    <sheet name="Aceite Virgen Extra" sheetId="8" state="veryHidden" r:id="rId2"/>
    <sheet name="Aceite Virgen" sheetId="7" state="veryHidden" r:id="rId3"/>
    <sheet name="Aceite de Oliva" sheetId="1"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B11" i="9" l="1"/>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L259" i="7" l="1"/>
  <c r="CM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H260" i="8"/>
  <c r="BI259" i="8" s="1"/>
  <c r="BA260" i="8"/>
  <c r="BA259" i="8" s="1"/>
  <c r="AT260" i="8"/>
  <c r="AV259" i="8" s="1"/>
  <c r="AM260" i="8"/>
  <c r="AF260" i="8"/>
  <c r="AG259" i="8" s="1"/>
  <c r="Y260" i="8"/>
  <c r="Y259" i="8" s="1"/>
  <c r="R260" i="8"/>
  <c r="R259" i="8" s="1"/>
  <c r="K260" i="8"/>
  <c r="K259" i="8" s="1"/>
  <c r="D260" i="8"/>
  <c r="G259" i="8" s="1"/>
  <c r="CF259" i="8"/>
  <c r="BP259" i="8"/>
  <c r="AO259" i="8"/>
  <c r="AB259" i="8"/>
  <c r="N259" i="8"/>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BX259" i="7"/>
  <c r="BK259" i="7"/>
  <c r="AN259" i="7"/>
  <c r="AI259" i="7"/>
  <c r="L259" i="7"/>
  <c r="E259" i="7"/>
  <c r="T259" i="8" l="1"/>
  <c r="CF259" i="7"/>
  <c r="S259" i="8"/>
  <c r="BX259" i="8"/>
  <c r="AF259" i="8"/>
  <c r="AH259" i="8"/>
  <c r="AI259"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CT263" i="8" l="1"/>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CS264" i="7" l="1"/>
  <c r="CR264" i="8"/>
  <c r="CT264" i="8"/>
  <c r="CQ264" i="8"/>
  <c r="CS264" i="8"/>
  <c r="CT264" i="7"/>
  <c r="CR264" i="7"/>
  <c r="CM264" i="7"/>
  <c r="CK264" i="7"/>
  <c r="CQ264" i="7"/>
  <c r="CJ264" i="8"/>
  <c r="CL264" i="7"/>
  <c r="CK264" i="8"/>
  <c r="CL264" i="8"/>
  <c r="A265" i="8"/>
  <c r="A265" i="7"/>
  <c r="B14" i="10" l="1"/>
  <c r="C14" i="10" s="1"/>
  <c r="B265" i="8"/>
  <c r="CJ265" i="8" s="1"/>
  <c r="B265" i="7"/>
  <c r="CM265" i="7" s="1"/>
  <c r="CT265" i="8" l="1"/>
  <c r="CR265" i="8"/>
  <c r="CS265" i="8"/>
  <c r="CQ265" i="8"/>
  <c r="CR265" i="7"/>
  <c r="CQ265" i="7"/>
  <c r="CS265" i="7"/>
  <c r="CT265" i="7"/>
  <c r="CL265" i="7"/>
  <c r="CJ265" i="7"/>
  <c r="CK265" i="7"/>
  <c r="CK265" i="8"/>
  <c r="CL265" i="8"/>
  <c r="CM265" i="8"/>
  <c r="A266" i="8"/>
  <c r="A266" i="7"/>
  <c r="CR266" i="8" l="1"/>
  <c r="B15" i="10"/>
  <c r="C15" i="10" s="1"/>
  <c r="B266" i="8"/>
  <c r="CM266" i="8" s="1"/>
  <c r="B266" i="7"/>
  <c r="CK266" i="7" s="1"/>
  <c r="CQ266" i="8" l="1"/>
  <c r="CS266" i="8"/>
  <c r="CT266" i="8"/>
  <c r="CR266" i="7"/>
  <c r="CQ266" i="7"/>
  <c r="CS266" i="7"/>
  <c r="CT266" i="7"/>
  <c r="CJ266" i="8"/>
  <c r="CK266" i="8"/>
  <c r="CL266" i="8"/>
  <c r="CL266" i="7"/>
  <c r="CM266" i="7"/>
  <c r="CJ266" i="7"/>
  <c r="A267" i="8"/>
  <c r="A267" i="7"/>
  <c r="C2" i="2"/>
  <c r="B16" i="10" l="1"/>
  <c r="C16" i="10" s="1"/>
  <c r="B267" i="8"/>
  <c r="CL267" i="8" s="1"/>
  <c r="B267" i="7"/>
  <c r="CL267" i="7" s="1"/>
  <c r="CE259" i="1"/>
  <c r="CD259" i="1"/>
  <c r="CC259" i="1"/>
  <c r="CC260" i="1"/>
  <c r="CF259" i="1" s="1"/>
  <c r="CR267" i="8" l="1"/>
  <c r="CQ267" i="8"/>
  <c r="CS267" i="8"/>
  <c r="CT267" i="8"/>
  <c r="CR267" i="7"/>
  <c r="CQ267" i="7"/>
  <c r="CS267" i="7"/>
  <c r="CT267" i="7"/>
  <c r="CJ267" i="8"/>
  <c r="CM267" i="8"/>
  <c r="CK267" i="8"/>
  <c r="CM267" i="7"/>
  <c r="CJ267" i="7"/>
  <c r="CK267" i="7"/>
  <c r="A268" i="8"/>
  <c r="A268" i="7"/>
  <c r="CQ268" i="8" l="1"/>
  <c r="B17" i="10"/>
  <c r="C17" i="10" s="1"/>
  <c r="B268" i="8"/>
  <c r="CL268" i="8" s="1"/>
  <c r="B268" i="7"/>
  <c r="CL268" i="7" s="1"/>
  <c r="D260" i="1"/>
  <c r="F259" i="1" s="1"/>
  <c r="K260" i="1"/>
  <c r="K259" i="1" s="1"/>
  <c r="R260" i="1"/>
  <c r="U259" i="1" s="1"/>
  <c r="Y260" i="1"/>
  <c r="AA259" i="1" s="1"/>
  <c r="AI259" i="1"/>
  <c r="AF259" i="1"/>
  <c r="AF260" i="1"/>
  <c r="AG259" i="1" s="1"/>
  <c r="AM260" i="1"/>
  <c r="AN259" i="1" s="1"/>
  <c r="AH259" i="1" l="1"/>
  <c r="D259" i="1"/>
  <c r="G259" i="1"/>
  <c r="AB259" i="1"/>
  <c r="R259" i="1"/>
  <c r="T259" i="1"/>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I9" i="10" s="1" a="1"/>
  <c r="I9" i="10" s="1"/>
  <c r="I5" i="10" s="1"/>
  <c r="I10" i="10" s="1" a="1"/>
  <c r="I10" i="10" s="1"/>
  <c r="B285" i="1"/>
  <c r="B262" i="1"/>
  <c r="A262" i="1"/>
  <c r="BR259" i="1" l="1"/>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CQ270" i="8" l="1"/>
  <c r="P5" i="2"/>
  <c r="P10" i="2" s="1"/>
  <c r="R10" i="11" s="1"/>
  <c r="R9" i="11"/>
  <c r="J5" i="2"/>
  <c r="L9" i="11"/>
  <c r="L5" i="2"/>
  <c r="L10" i="2" s="1"/>
  <c r="N10" i="11" s="1"/>
  <c r="N9" i="11"/>
  <c r="J10" i="2"/>
  <c r="L10" i="11" s="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B263" i="1"/>
  <c r="B12" i="2" l="1"/>
  <c r="C12" i="11" s="1"/>
  <c r="CR270" i="8"/>
  <c r="CS270" i="8"/>
  <c r="CT270" i="8"/>
  <c r="CT270" i="7"/>
  <c r="CQ270" i="7"/>
  <c r="CR270" i="7"/>
  <c r="CS270" i="7"/>
  <c r="CS263" i="1"/>
  <c r="CQ263" i="1"/>
  <c r="CR263" i="1"/>
  <c r="CT263" i="1"/>
  <c r="CM263" i="1"/>
  <c r="CK263" i="1"/>
  <c r="CL263" i="1"/>
  <c r="CJ263" i="1"/>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G11" i="10" s="1" a="1"/>
  <c r="G11" i="10" s="1"/>
  <c r="BY263" i="8"/>
  <c r="AW263" i="8"/>
  <c r="U263" i="8"/>
  <c r="Z263" i="8"/>
  <c r="CD263" i="8"/>
  <c r="K263" i="8"/>
  <c r="F11" i="10" s="1" a="1"/>
  <c r="F11" i="10" s="1"/>
  <c r="AN263" i="8"/>
  <c r="BR263" i="8"/>
  <c r="BO263" i="8"/>
  <c r="AP263" i="8"/>
  <c r="AM263" i="8"/>
  <c r="J11" i="10" s="1" a="1"/>
  <c r="J11" i="10" s="1"/>
  <c r="N263" i="8"/>
  <c r="CC263" i="1"/>
  <c r="CF263" i="1"/>
  <c r="P11" i="2" s="1"/>
  <c r="CE263" i="1"/>
  <c r="CD263" i="1"/>
  <c r="F263" i="1"/>
  <c r="M263" i="1"/>
  <c r="T263" i="1"/>
  <c r="AT263" i="1"/>
  <c r="AI263" i="1"/>
  <c r="AP263" i="1"/>
  <c r="G263" i="1"/>
  <c r="N263" i="1"/>
  <c r="U263" i="1"/>
  <c r="AB263" i="1"/>
  <c r="Y263" i="1"/>
  <c r="AM263" i="1"/>
  <c r="AO263" i="1"/>
  <c r="K263" i="1"/>
  <c r="R263" i="1"/>
  <c r="D263" i="1"/>
  <c r="AF263" i="1"/>
  <c r="AG263" i="1"/>
  <c r="Z263" i="1"/>
  <c r="S263" i="1"/>
  <c r="E263" i="1"/>
  <c r="L263" i="1"/>
  <c r="AN263" i="1"/>
  <c r="AA263" i="1"/>
  <c r="AH263" i="1"/>
  <c r="AW263" i="1"/>
  <c r="AV263" i="1"/>
  <c r="AU263" i="1"/>
  <c r="BK263" i="1"/>
  <c r="BR263" i="1"/>
  <c r="BQ263" i="1"/>
  <c r="BJ263" i="1"/>
  <c r="BX263" i="1"/>
  <c r="BI263" i="1"/>
  <c r="BV263" i="1"/>
  <c r="BO263" i="1"/>
  <c r="BY263" i="1"/>
  <c r="BP263" i="1"/>
  <c r="BW263" i="1"/>
  <c r="BH263" i="1"/>
  <c r="BD263" i="1"/>
  <c r="BC263" i="1"/>
  <c r="BB263" i="1"/>
  <c r="BA263" i="1"/>
  <c r="A264" i="1"/>
  <c r="C12" i="2"/>
  <c r="D12" i="11" s="1"/>
  <c r="F12" i="11" s="1"/>
  <c r="L11" i="10" l="1"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L11" i="2"/>
  <c r="O11" i="2"/>
  <c r="Q11" i="11" s="1"/>
  <c r="I11" i="10" a="1"/>
  <c r="I11" i="10" s="1"/>
  <c r="P11" i="10" a="1"/>
  <c r="P11" i="10" s="1"/>
  <c r="R11" i="11" s="1"/>
  <c r="H11" i="10" a="1"/>
  <c r="H11" i="10" s="1"/>
  <c r="N11" i="2"/>
  <c r="J11" i="2"/>
  <c r="M11" i="2"/>
  <c r="G11" i="2"/>
  <c r="I11" i="11" s="1"/>
  <c r="I11" i="2"/>
  <c r="F11" i="2"/>
  <c r="E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K12" i="10" s="1" a="1"/>
  <c r="K12" i="10" s="1"/>
  <c r="T264" i="8"/>
  <c r="AV264" i="8"/>
  <c r="BX264" i="8"/>
  <c r="AA264" i="8"/>
  <c r="BJ264" i="8"/>
  <c r="D264" i="8"/>
  <c r="AH264" i="8"/>
  <c r="BQ264" i="8"/>
  <c r="BH264" i="8"/>
  <c r="M12" i="10" s="1" a="1"/>
  <c r="M12" i="10" s="1"/>
  <c r="F264" i="8"/>
  <c r="AO264" i="8"/>
  <c r="M264" i="8"/>
  <c r="BC264" i="8"/>
  <c r="B13" i="2"/>
  <c r="C13" i="11" s="1"/>
  <c r="B264" i="1"/>
  <c r="BB264" i="1" s="1"/>
  <c r="CR271" i="8" l="1"/>
  <c r="L11" i="11"/>
  <c r="N11" i="11"/>
  <c r="H11" i="11"/>
  <c r="G11" i="11"/>
  <c r="P11" i="11"/>
  <c r="I12" i="10" a="1"/>
  <c r="I12" i="10" s="1"/>
  <c r="CQ271" i="8"/>
  <c r="E12" i="10" a="1"/>
  <c r="E12" i="10" s="1"/>
  <c r="CS271" i="8"/>
  <c r="CT271" i="8"/>
  <c r="CR271" i="7"/>
  <c r="CS271" i="7"/>
  <c r="CT271" i="7"/>
  <c r="CQ271" i="7"/>
  <c r="CS264" i="1"/>
  <c r="CT264" i="1"/>
  <c r="CQ264" i="1"/>
  <c r="CJ264" i="1"/>
  <c r="CR264" i="1"/>
  <c r="O11" i="11"/>
  <c r="M11" i="11"/>
  <c r="CL264" i="1"/>
  <c r="CM271" i="7"/>
  <c r="CK264" i="1"/>
  <c r="CM264" i="1"/>
  <c r="J11" i="11"/>
  <c r="CK271" i="8"/>
  <c r="CL271" i="8"/>
  <c r="CM271" i="8"/>
  <c r="CJ271" i="7"/>
  <c r="CK271" i="7"/>
  <c r="K11" i="11"/>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K12" i="9" s="1" a="1"/>
  <c r="K12" i="9" s="1"/>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L12" i="9" l="1"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M12" i="11" s="1"/>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G12" i="11" s="1"/>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G13" i="10" s="1" a="1"/>
  <c r="G13" i="10" s="1"/>
  <c r="BY265" i="8"/>
  <c r="AW265" i="8"/>
  <c r="U265" i="8"/>
  <c r="Z265" i="8"/>
  <c r="CD265" i="8"/>
  <c r="AM265" i="8"/>
  <c r="N265" i="8"/>
  <c r="K265" i="8"/>
  <c r="F13" i="10" s="1" a="1"/>
  <c r="F13" i="10" s="1"/>
  <c r="AN265" i="8"/>
  <c r="BR265" i="8"/>
  <c r="BO265" i="8"/>
  <c r="AP265" i="8"/>
  <c r="P12" i="9" a="1"/>
  <c r="P12" i="9" s="1"/>
  <c r="B14" i="2"/>
  <c r="C14" i="11" s="1"/>
  <c r="B265" i="1"/>
  <c r="BY265" i="1" s="1"/>
  <c r="N13" i="10" l="1" a="1"/>
  <c r="N13" i="10" s="1"/>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E14" i="10" l="1" a="1"/>
  <c r="E14" i="10" s="1"/>
  <c r="CR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K14" i="2" s="1"/>
  <c r="BI266" i="1"/>
  <c r="BJ266" i="1"/>
  <c r="BH266" i="1"/>
  <c r="BR266" i="1"/>
  <c r="BK266" i="1"/>
  <c r="BQ266" i="1"/>
  <c r="BV266" i="1"/>
  <c r="BX266" i="1"/>
  <c r="BP266" i="1"/>
  <c r="BO266" i="1"/>
  <c r="BW266" i="1"/>
  <c r="A267" i="1"/>
  <c r="C15" i="2"/>
  <c r="D15" i="11" s="1"/>
  <c r="F15" i="11" s="1"/>
  <c r="BC266" i="1"/>
  <c r="BD266" i="1"/>
  <c r="BB266" i="1"/>
  <c r="H14" i="9" l="1"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H14" i="11" s="1"/>
  <c r="M14" i="11"/>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G15" i="10" s="1" a="1"/>
  <c r="G15" i="10" s="1"/>
  <c r="BY267" i="8"/>
  <c r="AW267" i="8"/>
  <c r="U267" i="8"/>
  <c r="Z267" i="8"/>
  <c r="CD267" i="8"/>
  <c r="BO267" i="8"/>
  <c r="N15" i="10" s="1" a="1"/>
  <c r="N15" i="10" s="1"/>
  <c r="AP267" i="8"/>
  <c r="AM267" i="8"/>
  <c r="N267" i="8"/>
  <c r="K267" i="8"/>
  <c r="F15" i="10" s="1" a="1"/>
  <c r="F15" i="10" s="1"/>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M15" i="9" l="1"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G15" i="2" s="1"/>
  <c r="N267" i="1"/>
  <c r="G267" i="1"/>
  <c r="E15" i="2" s="1"/>
  <c r="AU267" i="1"/>
  <c r="AV267" i="1"/>
  <c r="BH267" i="1"/>
  <c r="AW267" i="1"/>
  <c r="BP267" i="1"/>
  <c r="BX267" i="1"/>
  <c r="BQ267" i="1"/>
  <c r="BY267" i="1"/>
  <c r="BR267" i="1"/>
  <c r="BK267" i="1"/>
  <c r="BV267" i="1"/>
  <c r="BI267" i="1"/>
  <c r="BO267" i="1"/>
  <c r="BW267" i="1"/>
  <c r="BA267" i="1"/>
  <c r="BD267" i="1"/>
  <c r="A268" i="1"/>
  <c r="C16" i="2"/>
  <c r="D16" i="11" s="1"/>
  <c r="F16" i="11" s="1"/>
  <c r="L15" i="2" l="1"/>
  <c r="N15" i="11" s="1"/>
  <c r="G15" i="11"/>
  <c r="I15" i="1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N16" i="9" l="1"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G17" i="10" s="1" a="1"/>
  <c r="G17" i="10" s="1"/>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E17" i="9" s="1" a="1"/>
  <c r="E17" i="9" s="1"/>
  <c r="AB269" i="7"/>
  <c r="AG269" i="7"/>
  <c r="AI269" i="7"/>
  <c r="AA269" i="7"/>
  <c r="BC269" i="7"/>
  <c r="BH269" i="7"/>
  <c r="M17" i="9" s="1" a="1"/>
  <c r="M17" i="9" s="1"/>
  <c r="AO269" i="7"/>
  <c r="G269" i="7"/>
  <c r="CF269" i="7"/>
  <c r="BK269" i="7"/>
  <c r="BB269" i="7"/>
  <c r="BI269" i="7"/>
  <c r="M269" i="7"/>
  <c r="Y269" i="7"/>
  <c r="BQ269" i="7"/>
  <c r="B18" i="2"/>
  <c r="C18" i="11" s="1"/>
  <c r="B269" i="1"/>
  <c r="BW269" i="1" s="1"/>
  <c r="CR269" i="1" l="1"/>
  <c r="CR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CQ277" i="8" l="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CQ270" i="1" l="1"/>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F18" i="10" s="1" a="1"/>
  <c r="F18" i="10" s="1"/>
  <c r="BR270" i="8"/>
  <c r="CD270" i="8"/>
  <c r="P18" i="10" s="1" a="1"/>
  <c r="P18" i="10" s="1"/>
  <c r="E270" i="8"/>
  <c r="BV270" i="8"/>
  <c r="O18" i="10" s="1" a="1"/>
  <c r="O18" i="10" s="1"/>
  <c r="AN270" i="8"/>
  <c r="S270" i="8"/>
  <c r="G18" i="10" s="1" a="1"/>
  <c r="G18" i="10" s="1"/>
  <c r="G270" i="8"/>
  <c r="Z270" i="8"/>
  <c r="AF270" i="8"/>
  <c r="I18" i="10" s="1" a="1"/>
  <c r="I18" i="10" s="1"/>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L18" i="2" l="1"/>
  <c r="M18" i="10" a="1"/>
  <c r="M18" i="10" s="1"/>
  <c r="L18" i="10" a="1"/>
  <c r="L18" i="10" s="1"/>
  <c r="H18" i="10" a="1"/>
  <c r="H18" i="10" s="1"/>
  <c r="N18" i="10" a="1"/>
  <c r="N18" i="10" s="1"/>
  <c r="M18" i="2"/>
  <c r="E18" i="2"/>
  <c r="K18" i="2"/>
  <c r="M18" i="11" s="1"/>
  <c r="F18" i="2"/>
  <c r="H18" i="11" s="1"/>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G19" i="9" s="1" a="1"/>
  <c r="G19" i="9" s="1"/>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CQ271" i="1" l="1"/>
  <c r="N18" i="11"/>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J19" i="10" a="1"/>
  <c r="J19" i="10" s="1"/>
  <c r="I19" i="10" a="1"/>
  <c r="I19" i="10" s="1"/>
  <c r="CK278" i="8"/>
  <c r="CM278" i="7"/>
  <c r="J19" i="9" a="1"/>
  <c r="J19" i="9" s="1"/>
  <c r="N19" i="9" a="1"/>
  <c r="N19" i="9" s="1"/>
  <c r="H19" i="9" a="1"/>
  <c r="H19" i="9" s="1"/>
  <c r="CJ278" i="7"/>
  <c r="CK278" i="7"/>
  <c r="F19" i="9" a="1"/>
  <c r="F19" i="9" s="1"/>
  <c r="M19" i="9" a="1"/>
  <c r="M19" i="9" s="1"/>
  <c r="P19" i="10" a="1"/>
  <c r="P19" i="10" s="1"/>
  <c r="L18" i="11"/>
  <c r="G19" i="10" a="1"/>
  <c r="G19" i="10" s="1"/>
  <c r="H19" i="10" a="1"/>
  <c r="H19" i="10" s="1"/>
  <c r="A279" i="8"/>
  <c r="A279" i="7"/>
  <c r="BV271" i="8"/>
  <c r="O19" i="10" s="1" a="1"/>
  <c r="O19" i="10" s="1"/>
  <c r="L271" i="8"/>
  <c r="F19" i="10" s="1" a="1"/>
  <c r="F19" i="10" s="1"/>
  <c r="BP271" i="8"/>
  <c r="AB271" i="8"/>
  <c r="BX271" i="8"/>
  <c r="D271" i="8"/>
  <c r="E19" i="10" s="1" a="1"/>
  <c r="E19" i="10" s="1"/>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K19" i="10" l="1" a="1"/>
  <c r="K19" i="10" s="1"/>
  <c r="H19" i="2"/>
  <c r="J19" i="11" s="1"/>
  <c r="L19" i="2"/>
  <c r="N19" i="11" s="1"/>
  <c r="N19" i="10" a="1"/>
  <c r="N19" i="10" s="1"/>
  <c r="K19" i="2"/>
  <c r="M19" i="11" s="1"/>
  <c r="F19" i="2"/>
  <c r="H19" i="11" s="1"/>
  <c r="J19" i="2"/>
  <c r="L19" i="11" s="1"/>
  <c r="M19" i="2"/>
  <c r="G19" i="2"/>
  <c r="I19" i="11" s="1"/>
  <c r="I19" i="2"/>
  <c r="K19" i="11" s="1"/>
  <c r="E19" i="2"/>
  <c r="G19" i="11" s="1"/>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H20" i="9" l="1" a="1"/>
  <c r="H20" i="9" s="1"/>
  <c r="J20" i="9" a="1"/>
  <c r="J20" i="9" s="1"/>
  <c r="N20" i="10" a="1"/>
  <c r="N20" i="10" s="1"/>
  <c r="CQ279" i="8"/>
  <c r="CR279" i="8"/>
  <c r="CS279" i="8"/>
  <c r="F20" i="10" a="1"/>
  <c r="F20" i="10" s="1"/>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E20" i="10" s="1" a="1"/>
  <c r="E20" i="10" s="1"/>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I20" i="10" l="1" a="1"/>
  <c r="I20" i="10" s="1"/>
  <c r="H20" i="10" a="1"/>
  <c r="H20" i="10" s="1"/>
  <c r="M20" i="2"/>
  <c r="O20" i="11" s="1"/>
  <c r="K20" i="2"/>
  <c r="M20" i="11" s="1"/>
  <c r="O20" i="2"/>
  <c r="Q20" i="11" s="1"/>
  <c r="G20" i="2"/>
  <c r="I20" i="11" s="1"/>
  <c r="E20" i="2"/>
  <c r="G20" i="11" s="1"/>
  <c r="J20" i="2"/>
  <c r="L20" i="11" s="1"/>
  <c r="F20" i="2"/>
  <c r="H20" i="11" s="1"/>
  <c r="I20" i="2"/>
  <c r="K20" i="11" s="1"/>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J20" i="11" l="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I21" i="10" s="1" a="1"/>
  <c r="I21" i="10" s="1"/>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E21" i="9" s="1" a="1"/>
  <c r="E21" i="9" s="1"/>
  <c r="AG273" i="7"/>
  <c r="AN273" i="7"/>
  <c r="AU273" i="7"/>
  <c r="T273" i="7"/>
  <c r="BH273" i="7"/>
  <c r="BD273" i="8"/>
  <c r="M273" i="8"/>
  <c r="F273" i="8"/>
  <c r="BW273" i="8"/>
  <c r="G273" i="8"/>
  <c r="BH273" i="8"/>
  <c r="M21" i="10" s="1" a="1"/>
  <c r="M21" i="10" s="1"/>
  <c r="Y273" i="8"/>
  <c r="H21" i="10" s="1" a="1"/>
  <c r="H21" i="10" s="1"/>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M21" i="9" l="1"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CT281" i="8" l="1"/>
  <c r="O21" i="11"/>
  <c r="F22" i="9" a="1"/>
  <c r="F22" i="9" s="1"/>
  <c r="P21" i="11"/>
  <c r="M21" i="11"/>
  <c r="K21" i="11"/>
  <c r="I22" i="9" a="1"/>
  <c r="I22" i="9" s="1"/>
  <c r="J21" i="11"/>
  <c r="CR281" i="8"/>
  <c r="CS281" i="8"/>
  <c r="CQ281" i="8"/>
  <c r="CT281" i="7"/>
  <c r="J22" i="9" a="1"/>
  <c r="J22" i="9" s="1"/>
  <c r="CQ281" i="7"/>
  <c r="CR281" i="7"/>
  <c r="CS281" i="7"/>
  <c r="CR274" i="1"/>
  <c r="CQ274" i="1"/>
  <c r="CS274" i="1"/>
  <c r="CJ274" i="1"/>
  <c r="CT274" i="1"/>
  <c r="I21" i="11"/>
  <c r="G21" i="11"/>
  <c r="H21" i="11"/>
  <c r="N21" i="11"/>
  <c r="CL274" i="1"/>
  <c r="CK274" i="1"/>
  <c r="CM274" i="1"/>
  <c r="CK281" i="8"/>
  <c r="CL281" i="8"/>
  <c r="F22" i="10" a="1"/>
  <c r="F22" i="10" s="1"/>
  <c r="CM281" i="8"/>
  <c r="CK281" i="7"/>
  <c r="G22" i="9" a="1"/>
  <c r="G22" i="9" s="1"/>
  <c r="CL281" i="7"/>
  <c r="H22" i="9" a="1"/>
  <c r="H22" i="9" s="1"/>
  <c r="CM281" i="7"/>
  <c r="E22" i="9" a="1"/>
  <c r="E22" i="9" s="1"/>
  <c r="L21" i="11"/>
  <c r="E22" i="10" a="1"/>
  <c r="E22" i="10" s="1"/>
  <c r="G22" i="10" a="1"/>
  <c r="G22" i="10" s="1"/>
  <c r="P22" i="10" a="1"/>
  <c r="P22" i="10" s="1"/>
  <c r="A282" i="8"/>
  <c r="A282" i="7"/>
  <c r="BH274" i="7"/>
  <c r="M22" i="9" s="1" a="1"/>
  <c r="M22" i="9" s="1"/>
  <c r="BR274" i="7"/>
  <c r="CC274" i="7"/>
  <c r="O22" i="9" s="1" a="1"/>
  <c r="O22" i="9" s="1"/>
  <c r="CE274" i="8"/>
  <c r="BQ274" i="8"/>
  <c r="AG274" i="8"/>
  <c r="AT274" i="8"/>
  <c r="Z274" i="8"/>
  <c r="H22" i="10" s="1" a="1"/>
  <c r="H22" i="10" s="1"/>
  <c r="AN274" i="8"/>
  <c r="J22" i="10" s="1" a="1"/>
  <c r="J22" i="10" s="1"/>
  <c r="AW274" i="8"/>
  <c r="BD274" i="8"/>
  <c r="BC274" i="8"/>
  <c r="BO274" i="8"/>
  <c r="N22" i="10" s="1" a="1"/>
  <c r="N22" i="10" s="1"/>
  <c r="BA274" i="8"/>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I22" i="10" l="1" a="1"/>
  <c r="I22" i="10" s="1"/>
  <c r="L22" i="10" a="1"/>
  <c r="L22" i="10" s="1"/>
  <c r="K22" i="9" a="1"/>
  <c r="K22" i="9" s="1"/>
  <c r="N22" i="9" a="1"/>
  <c r="N22" i="9" s="1"/>
  <c r="P22" i="11" s="1"/>
  <c r="K22" i="2"/>
  <c r="K22" i="10" a="1"/>
  <c r="K22" i="10" s="1"/>
  <c r="M22" i="10" a="1"/>
  <c r="M22" i="10" s="1"/>
  <c r="L22" i="9" a="1"/>
  <c r="L22" i="9" s="1"/>
  <c r="M22" i="2"/>
  <c r="F22" i="2"/>
  <c r="H22" i="11" s="1"/>
  <c r="L22" i="2"/>
  <c r="O22" i="2"/>
  <c r="Q22" i="11" s="1"/>
  <c r="E22" i="2"/>
  <c r="G22" i="11" s="1"/>
  <c r="J22" i="2"/>
  <c r="L22" i="11" s="1"/>
  <c r="I22" i="2"/>
  <c r="K22" i="11" s="1"/>
  <c r="H22" i="2"/>
  <c r="J22" i="11" s="1"/>
  <c r="G22" i="2"/>
  <c r="I22" i="11" s="1"/>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G23" i="10" l="1" a="1"/>
  <c r="G23" i="10" s="1"/>
  <c r="CR282" i="8"/>
  <c r="M22" i="11"/>
  <c r="CR282" i="7"/>
  <c r="CQ282" i="8"/>
  <c r="CS282" i="8"/>
  <c r="CT282" i="8"/>
  <c r="CQ282" i="7"/>
  <c r="CS282" i="7"/>
  <c r="CT282" i="7"/>
  <c r="CR275" i="1"/>
  <c r="CS275" i="1"/>
  <c r="CT275" i="1"/>
  <c r="CQ275" i="1"/>
  <c r="O22" i="11"/>
  <c r="N22" i="11"/>
  <c r="CL275" i="1"/>
  <c r="CK275" i="1"/>
  <c r="CM282" i="8"/>
  <c r="CJ275" i="1"/>
  <c r="CM275" i="1"/>
  <c r="CJ282" i="8"/>
  <c r="CK282" i="8"/>
  <c r="I23" i="10" a="1"/>
  <c r="I23" i="10" s="1"/>
  <c r="CM282" i="7"/>
  <c r="CJ282" i="7"/>
  <c r="CK282" i="7"/>
  <c r="H23" i="10" a="1"/>
  <c r="H23" i="10" s="1"/>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H23" i="2" s="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L23" i="9" a="1"/>
  <c r="L23" i="9" s="1"/>
  <c r="N23" i="11"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J23" i="11" s="1"/>
  <c r="K23" i="9" a="1"/>
  <c r="K23" i="9" s="1"/>
  <c r="K23" i="2"/>
  <c r="F23" i="2"/>
  <c r="I23" i="2"/>
  <c r="K23" i="11" s="1"/>
  <c r="E23" i="2"/>
  <c r="N23" i="2"/>
  <c r="P23" i="11" s="1"/>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H23" i="11" l="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I24" i="10" s="1" a="1"/>
  <c r="I24" i="10" s="1"/>
  <c r="S276" i="8"/>
  <c r="E276" i="8"/>
  <c r="BO276" i="8"/>
  <c r="CF276" i="8"/>
  <c r="D276" i="8"/>
  <c r="E24" i="10" s="1" a="1"/>
  <c r="E24" i="10" s="1"/>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I24" i="2" s="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O24" i="2" s="1"/>
  <c r="BD276" i="1"/>
  <c r="BA276" i="1"/>
  <c r="A277" i="1"/>
  <c r="C25" i="2"/>
  <c r="D25" i="11" s="1"/>
  <c r="F25" i="11" s="1"/>
  <c r="BB276" i="1"/>
  <c r="J24" i="10" l="1" a="1"/>
  <c r="J24" i="10" s="1"/>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G24" i="11" s="1"/>
  <c r="F24" i="2"/>
  <c r="H24" i="2"/>
  <c r="O24" i="10" a="1"/>
  <c r="O24" i="10" s="1"/>
  <c r="Q24" i="11" s="1"/>
  <c r="G24" i="10" a="1"/>
  <c r="G24" i="10" s="1"/>
  <c r="L24" i="10" a="1"/>
  <c r="L24" i="10" s="1"/>
  <c r="K24" i="10" a="1"/>
  <c r="K24" i="10" s="1"/>
  <c r="F24" i="10" a="1"/>
  <c r="F24" i="10" s="1"/>
  <c r="H24" i="10" a="1"/>
  <c r="H24" i="10" s="1"/>
  <c r="L24" i="2"/>
  <c r="N24" i="2"/>
  <c r="K24" i="11"/>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E25" i="10" s="1" a="1"/>
  <c r="E25" i="10" s="1"/>
  <c r="BA277" i="8"/>
  <c r="AA277" i="8"/>
  <c r="BC277" i="8"/>
  <c r="S277" i="8"/>
  <c r="BP277" i="8"/>
  <c r="BK277" i="8"/>
  <c r="Z277" i="8"/>
  <c r="Y277" i="8"/>
  <c r="H25" i="10" s="1" a="1"/>
  <c r="H25" i="10" s="1"/>
  <c r="BW277" i="8"/>
  <c r="N277" i="8"/>
  <c r="BO277" i="8"/>
  <c r="F277" i="8"/>
  <c r="AH277" i="8"/>
  <c r="BJ277" i="8"/>
  <c r="B26" i="2"/>
  <c r="C26" i="11" s="1"/>
  <c r="B277" i="1"/>
  <c r="BD277" i="1" s="1"/>
  <c r="CR284" i="8" l="1"/>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F25" i="9" a="1"/>
  <c r="F25" i="9" s="1"/>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E25" i="9" s="1" a="1"/>
  <c r="E25" i="9" s="1"/>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CT285" i="8" l="1"/>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G25" i="11" s="1"/>
  <c r="N25" i="2"/>
  <c r="P25" i="11" s="1"/>
  <c r="O25" i="2"/>
  <c r="Q25" i="11" s="1"/>
  <c r="I25" i="2"/>
  <c r="K25" i="11" s="1"/>
  <c r="F25" i="2"/>
  <c r="H25" i="11" s="1"/>
  <c r="H25" i="2"/>
  <c r="J25" i="11" s="1"/>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I26" i="10" s="1" a="1"/>
  <c r="I26" i="10" s="1"/>
  <c r="D278" i="8"/>
  <c r="E26" i="10" s="1" a="1"/>
  <c r="E26" i="10" s="1"/>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F26" i="9" s="1" a="1"/>
  <c r="F26" i="9" s="1"/>
  <c r="N278" i="7"/>
  <c r="B27" i="2"/>
  <c r="C27" i="11" s="1"/>
  <c r="B278" i="1"/>
  <c r="BA278" i="1" s="1"/>
  <c r="I25" i="11" l="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H26" i="2" s="1"/>
  <c r="M278" i="1"/>
  <c r="F278" i="1"/>
  <c r="AP278" i="1"/>
  <c r="AI278" i="1"/>
  <c r="L278" i="1"/>
  <c r="E278" i="1"/>
  <c r="AA278" i="1"/>
  <c r="AO278" i="1"/>
  <c r="AG278" i="1"/>
  <c r="T278" i="1"/>
  <c r="U278" i="1"/>
  <c r="R278" i="1"/>
  <c r="S278" i="1"/>
  <c r="AU278" i="1"/>
  <c r="AV278" i="1"/>
  <c r="AW278" i="1"/>
  <c r="K26" i="2" s="1"/>
  <c r="BH278" i="1"/>
  <c r="BI278" i="1"/>
  <c r="BX278" i="1"/>
  <c r="BD278" i="1"/>
  <c r="BK278" i="1"/>
  <c r="BQ278" i="1"/>
  <c r="BY278" i="1"/>
  <c r="BJ278" i="1"/>
  <c r="BP278" i="1"/>
  <c r="BV278" i="1"/>
  <c r="BR278" i="1"/>
  <c r="BO278" i="1"/>
  <c r="BW278" i="1"/>
  <c r="BB278" i="1"/>
  <c r="A279" i="1"/>
  <c r="C27" i="2"/>
  <c r="D27" i="11" s="1"/>
  <c r="F27" i="11" s="1"/>
  <c r="M26" i="11" l="1"/>
  <c r="J26" i="2"/>
  <c r="L26" i="11" s="1"/>
  <c r="M26" i="2"/>
  <c r="O26" i="11" s="1"/>
  <c r="F26" i="2"/>
  <c r="H26" i="11" s="1"/>
  <c r="E26" i="2"/>
  <c r="G26" i="11" s="1"/>
  <c r="L26" i="2"/>
  <c r="N26" i="11" s="1"/>
  <c r="I26" i="2"/>
  <c r="K26" i="11" s="1"/>
  <c r="J26" i="1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K27" i="9" s="1" a="1"/>
  <c r="K27" i="9" s="1"/>
  <c r="BB279" i="7"/>
  <c r="B28" i="2"/>
  <c r="C28" i="11" s="1"/>
  <c r="B279" i="1"/>
  <c r="BC279" i="1" s="1"/>
  <c r="L27" i="9" l="1"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H27" i="10" s="1" a="1"/>
  <c r="H27" i="10" s="1"/>
  <c r="S279" i="8"/>
  <c r="G27" i="10" s="1" a="1"/>
  <c r="G27" i="10" s="1"/>
  <c r="E279" i="8"/>
  <c r="E27" i="10" s="1" a="1"/>
  <c r="E27" i="10" s="1"/>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K27" i="10" l="1" a="1"/>
  <c r="K27" i="10" s="1"/>
  <c r="F27" i="10" a="1"/>
  <c r="F27" i="10" s="1"/>
  <c r="I27" i="10" a="1"/>
  <c r="I27" i="10" s="1"/>
  <c r="J27" i="2"/>
  <c r="L27" i="10" a="1"/>
  <c r="L27" i="10" s="1"/>
  <c r="J27" i="10" a="1"/>
  <c r="J27" i="10" s="1"/>
  <c r="M27" i="2"/>
  <c r="O27" i="11" s="1"/>
  <c r="K27" i="2"/>
  <c r="M27" i="11" s="1"/>
  <c r="F27" i="2"/>
  <c r="H27" i="11" s="1"/>
  <c r="I27" i="2"/>
  <c r="K27" i="11" s="1"/>
  <c r="H27" i="2"/>
  <c r="J27" i="11" s="1"/>
  <c r="L27" i="2"/>
  <c r="O27" i="2"/>
  <c r="Q27" i="11" s="1"/>
  <c r="E27" i="2"/>
  <c r="G27" i="11" s="1"/>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L27" i="11" l="1"/>
  <c r="CR280" i="1"/>
  <c r="J28" i="9" a="1"/>
  <c r="J28" i="9" s="1"/>
  <c r="CQ280" i="1"/>
  <c r="CS280" i="1"/>
  <c r="CT280" i="1"/>
  <c r="N27" i="11"/>
  <c r="CL280" i="1"/>
  <c r="CJ280" i="1"/>
  <c r="CK280" i="1"/>
  <c r="CM280" i="1"/>
  <c r="K28" i="9" a="1"/>
  <c r="K28" i="9" s="1"/>
  <c r="E28" i="9" a="1"/>
  <c r="E28" i="9" s="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I28" i="9" s="1" a="1"/>
  <c r="I28" i="9" s="1"/>
  <c r="AV280" i="7"/>
  <c r="AO280" i="7"/>
  <c r="Z280" i="7"/>
  <c r="F28" i="9" s="1" a="1"/>
  <c r="F28" i="9" s="1"/>
  <c r="AG280" i="7"/>
  <c r="CC280" i="7"/>
  <c r="BO280" i="7"/>
  <c r="L28" i="9" s="1" a="1"/>
  <c r="L28" i="9" s="1"/>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L28" i="2" s="1"/>
  <c r="L28" i="10" l="1" a="1"/>
  <c r="L28" i="10" s="1"/>
  <c r="F28" i="10" a="1"/>
  <c r="F28" i="10" s="1"/>
  <c r="N28" i="9" a="1"/>
  <c r="N28" i="9" s="1"/>
  <c r="G28" i="9" a="1"/>
  <c r="G28" i="9" s="1"/>
  <c r="J28" i="2"/>
  <c r="N28" i="11"/>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L28" i="11" s="1"/>
  <c r="O28" i="2"/>
  <c r="G28" i="2"/>
  <c r="I28" i="11" s="1"/>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CR281" i="1" l="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E29" i="10" a="1"/>
  <c r="E29" i="10" s="1"/>
  <c r="F281" i="8"/>
  <c r="BY281" i="8"/>
  <c r="AT281" i="8"/>
  <c r="AW281" i="8"/>
  <c r="L281" i="8"/>
  <c r="F29" i="10" s="1" a="1"/>
  <c r="F29" i="10" s="1"/>
  <c r="BA281" i="8"/>
  <c r="AH281" i="8"/>
  <c r="T281" i="8"/>
  <c r="BH281" i="8"/>
  <c r="CE281" i="8"/>
  <c r="BK281" i="8"/>
  <c r="AM281" i="8"/>
  <c r="I29" i="10" s="1" a="1"/>
  <c r="I29" i="10" s="1"/>
  <c r="BQ281" i="8"/>
  <c r="AN281" i="8"/>
  <c r="BV281" i="8"/>
  <c r="CD281" i="8"/>
  <c r="AV281" i="8"/>
  <c r="CC281" i="8"/>
  <c r="P29" i="10" s="1" a="1"/>
  <c r="P29" i="10" s="1"/>
  <c r="BJ281" i="8"/>
  <c r="BD281" i="8"/>
  <c r="BI281" i="8"/>
  <c r="S281" i="8"/>
  <c r="G29" i="10" s="1" a="1"/>
  <c r="G29" i="10" s="1"/>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H29" i="10" l="1" a="1"/>
  <c r="H29" i="10" s="1"/>
  <c r="O29" i="10" a="1"/>
  <c r="O29" i="10" s="1"/>
  <c r="K29" i="10" a="1"/>
  <c r="K29" i="10" s="1"/>
  <c r="N29" i="10" a="1"/>
  <c r="N29" i="10" s="1"/>
  <c r="L29" i="10" a="1"/>
  <c r="L29" i="10" s="1"/>
  <c r="J29" i="2"/>
  <c r="K29" i="2"/>
  <c r="M29" i="11" s="1"/>
  <c r="H29" i="2"/>
  <c r="E29" i="2"/>
  <c r="G29" i="11" s="1"/>
  <c r="G29" i="2"/>
  <c r="I29" i="11" s="1"/>
  <c r="I29" i="2"/>
  <c r="K29" i="11" s="1"/>
  <c r="O29" i="2"/>
  <c r="F29" i="2"/>
  <c r="H29" i="11" s="1"/>
  <c r="M29" i="10" a="1"/>
  <c r="M29" i="10" s="1"/>
  <c r="J29" i="10" a="1"/>
  <c r="J29" i="10" s="1"/>
  <c r="L29" i="2"/>
  <c r="M29" i="2"/>
  <c r="N29" i="2"/>
  <c r="P29" i="11" s="1"/>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L30" i="10" s="1" a="1"/>
  <c r="L30" i="10" s="1"/>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L30" i="9" l="1"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E30" i="10" a="1"/>
  <c r="E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I30" i="2" s="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G30" i="10" l="1" a="1"/>
  <c r="G30" i="10" s="1"/>
  <c r="K30" i="2"/>
  <c r="M30" i="11" s="1"/>
  <c r="H30" i="2"/>
  <c r="H30" i="10" a="1"/>
  <c r="H30" i="10" s="1"/>
  <c r="J30" i="11" s="1"/>
  <c r="E30" i="2"/>
  <c r="G30" i="11" s="1"/>
  <c r="M30" i="2"/>
  <c r="O30" i="11" s="1"/>
  <c r="F30" i="2"/>
  <c r="H30" i="11" s="1"/>
  <c r="L30" i="2"/>
  <c r="N30" i="11" s="1"/>
  <c r="N30" i="2"/>
  <c r="P30" i="11" s="1"/>
  <c r="O30" i="2"/>
  <c r="Q30" i="11" s="1"/>
  <c r="G30" i="2"/>
  <c r="J30" i="2"/>
  <c r="L30" i="11" s="1"/>
  <c r="K30" i="1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K31" i="9" s="1" a="1"/>
  <c r="K31" i="9" s="1"/>
  <c r="BD283" i="7"/>
  <c r="CD283" i="7"/>
  <c r="BQ283" i="7"/>
  <c r="M283" i="7"/>
  <c r="D283" i="7"/>
  <c r="E31" i="9" s="1" a="1"/>
  <c r="E31" i="9" s="1"/>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G31" i="10" s="1" a="1"/>
  <c r="G31" i="10" s="1"/>
  <c r="BX283" i="8"/>
  <c r="AN283" i="8"/>
  <c r="G283" i="8"/>
  <c r="BI283" i="8"/>
  <c r="BO283" i="8"/>
  <c r="AM283" i="8"/>
  <c r="J31" i="10" s="1" a="1"/>
  <c r="J31" i="10" s="1"/>
  <c r="K283" i="8"/>
  <c r="BP283" i="8"/>
  <c r="AB283" i="8"/>
  <c r="U283" i="8"/>
  <c r="BR283" i="8"/>
  <c r="B32" i="2"/>
  <c r="C32" i="11" s="1"/>
  <c r="B283" i="1"/>
  <c r="BB283" i="1" s="1"/>
  <c r="I30" i="11" l="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I32" i="9" s="1" a="1"/>
  <c r="I32" i="9" s="1"/>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J32" i="10" s="1" a="1"/>
  <c r="J32" i="10" s="1"/>
  <c r="K284" i="8"/>
  <c r="CF284" i="8"/>
  <c r="M284" i="8"/>
  <c r="AO284" i="8"/>
  <c r="BQ284" i="8"/>
  <c r="B33" i="2"/>
  <c r="C33" i="11" s="1"/>
  <c r="F33" i="11" s="1"/>
  <c r="B284" i="1"/>
  <c r="BW284" i="1" s="1"/>
  <c r="L32" i="9" l="1" a="1"/>
  <c r="L32" i="9"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CT285" i="1" l="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R22" i="11" s="1"/>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1" i="11" l="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<sst xmlns="http://schemas.openxmlformats.org/spreadsheetml/2006/main" count="11210" uniqueCount="346">
  <si>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</si>
  <si>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</si>
  <si>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</si>
  <si>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</si>
  <si>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</si>
  <si>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</si>
  <si>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</si>
  <si>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</si>
  <si>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</si>
  <si>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</si>
  <si>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</si>
  <si>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</si>
  <si>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</si>
  <si>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</si>
  <si>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</si>
  <si>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</si>
  <si>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</si>
  <si>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</si>
  <si>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</si>
  <si>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</si>
  <si>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</si>
  <si>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</si>
  <si>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</si>
  <si>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</si>
  <si>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</si>
  <si>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</si>
  <si>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</si>
  <si>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</si>
  <si>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</si>
  <si>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</si>
  <si>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</si>
  <si>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</si>
  <si>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</si>
  <si>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</si>
  <si>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</si>
  <si>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</si>
  <si>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</si>
  <si>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</si>
  <si>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</si>
  <si>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</si>
  <si>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</si>
  <si>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</si>
  <si>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</si>
  <si>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</si>
  <si>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</si>
  <si>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</si>
  <si>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</si>
  <si>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</si>
  <si>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</si>
  <si>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</si>
  <si>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</si>
  <si>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</si>
  <si>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</si>
  <si>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</si>
  <si>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</si>
  <si>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</si>
  <si>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</si>
  <si>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</si>
  <si>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</si>
  <si>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</si>
  <si>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</si>
  <si>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</si>
  <si>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</si>
  <si>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</si>
  <si>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</si>
  <si>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</si>
  <si>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</si>
  <si>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</si>
  <si>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</si>
  <si>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</si>
  <si>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</si>
  <si>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</si>
  <si>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</si>
  <si>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</si>
  <si>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</si>
  <si>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</si>
  <si>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</si>
  <si>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</si>
  <si>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</si>
  <si>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</si>
  <si>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</si>
  <si>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</si>
  <si>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</si>
  <si>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</si>
  <si>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</si>
  <si>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</si>
  <si>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</si>
  <si>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</si>
  <si>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</si>
  <si>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</si>
  <si>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</si>
  <si>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</si>
  <si>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</si>
  <si>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</si>
  <si>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</si>
  <si>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</si>
  <si>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</si>
  <si>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</si>
  <si>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</si>
  <si>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</si>
  <si>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</si>
  <si>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</si>
  <si>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</si>
  <si>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</si>
  <si>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</si>
  <si>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</si>
  <si>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</si>
  <si>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</si>
  <si>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</si>
  <si>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</si>
  <si>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</si>
  <si>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</si>
  <si>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</si>
  <si>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</si>
  <si>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</si>
  <si>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</si>
  <si>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</si>
  <si>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</si>
  <si>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</si>
  <si>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</si>
  <si>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</si>
  <si>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</si>
  <si>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</si>
  <si>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</si>
  <si>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</si>
  <si>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</si>
  <si>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</si>
  <si>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</si>
  <si>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</si>
  <si>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</si>
  <si>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</si>
  <si>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</si>
  <si>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</si>
  <si>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</si>
  <si>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</si>
  <si>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</si>
  <si>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</si>
  <si>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</si>
  <si>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</si>
  <si>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</si>
  <si>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</si>
  <si>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</si>
  <si>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</si>
  <si>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</si>
  <si>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</si>
  <si>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</si>
  <si>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</si>
  <si>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</si>
  <si>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</si>
  <si>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</si>
  <si>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</si>
  <si>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</si>
  <si>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</si>
  <si>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</si>
  <si>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</si>
  <si>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</si>
  <si>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</si>
  <si>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</si>
  <si>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</si>
  <si>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</si>
  <si>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</si>
  <si>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</si>
  <si>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</si>
  <si>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</si>
  <si>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</si>
  <si>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</si>
  <si>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</si>
  <si>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</si>
  <si>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</si>
  <si>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</si>
  <si>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</si>
  <si>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</si>
  <si>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</si>
  <si>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</si>
  <si>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</si>
  <si>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</si>
  <si>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</si>
  <si>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</si>
  <si>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</si>
  <si>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</si>
  <si>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</si>
  <si>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</si>
  <si>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</si>
  <si>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</si>
  <si>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</si>
  <si>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</si>
  <si>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</si>
  <si>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</si>
  <si>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</si>
  <si>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</si>
  <si>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</si>
  <si>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</si>
  <si>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</si>
  <si>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</si>
  <si>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</si>
  <si>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</si>
  <si>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</si>
  <si>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</si>
  <si>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</si>
  <si>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</si>
  <si>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</si>
  <si>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</si>
  <si>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</si>
  <si>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</si>
  <si>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</si>
  <si>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</si>
  <si>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</si>
  <si>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</si>
  <si>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</si>
  <si>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</si>
  <si>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</si>
  <si>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</si>
  <si>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</si>
  <si>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</si>
  <si>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</si>
  <si>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</si>
  <si>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</si>
  <si>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</si>
  <si>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</si>
  <si>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</si>
  <si>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</si>
  <si>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</si>
  <si>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</si>
  <si>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</si>
  <si>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</si>
  <si>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</si>
  <si>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</si>
  <si>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</si>
  <si>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</si>
  <si>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</si>
  <si>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</si>
  <si>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</si>
  <si>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</si>
  <si>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</si>
  <si>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</si>
  <si>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</si>
  <si>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</si>
  <si>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</si>
  <si>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</si>
  <si>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</si>
  <si>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</si>
  <si>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</si>
  <si>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</si>
  <si>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</si>
  <si>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</si>
  <si>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</si>
  <si>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</si>
  <si>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</si>
  <si>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</si>
  <si>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</si>
  <si>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</si>
  <si>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</si>
  <si>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</si>
  <si>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</si>
  <si>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</si>
  <si>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</si>
  <si>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</si>
  <si>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</si>
  <si>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</si>
  <si>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</si>
  <si>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</si>
  <si>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</si>
  <si>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</si>
  <si>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</si>
  <si>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</si>
  <si>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</si>
  <si>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</si>
  <si>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</si>
  <si>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</si>
  <si>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</si>
  <si>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</si>
  <si>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</si>
  <si>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</si>
  <si>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</si>
  <si>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</si>
  <si>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</si>
  <si>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</si>
  <si>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</si>
  <si>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</si>
  <si>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</si>
  <si>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</si>
  <si>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</si>
  <si>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</si>
  <si>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</si>
  <si>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</si>
  <si>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</si>
  <si>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</si>
  <si>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</si>
  <si>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</si>
  <si>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</si>
  <si>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</si>
  <si>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</si>
  <si>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</si>
  <si>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</si>
  <si>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</si>
  <si>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</si>
  <si>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</si>
  <si>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</si>
  <si>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</si>
  <si>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</si>
  <si>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</si>
  <si>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</si>
  <si>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</si>
  <si>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</si>
  <si>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</si>
  <si>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</si>
  <si>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</si>
  <si>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</si>
  <si>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</si>
  <si>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</si>
  <si>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</si>
  <si>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</si>
  <si>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</si>
  <si>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</si>
  <si>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</si>
  <si>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</si>
  <si>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</si>
  <si>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</si>
  <si>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</si>
  <si>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</si>
  <si>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</si>
  <si>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</si>
  <si>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</si>
  <si>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</si>
  <si>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</si>
  <si>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</si>
  <si>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</si>
  <si>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</si>
  <si>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</si>
  <si>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</si>
  <si>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</si>
  <si>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</si>
  <si>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</si>
  <si>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</si>
  <si>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</si>
  <si>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</si>
  <si>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</si>
  <si>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</si>
  <si>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</si>
  <si>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</si>
  <si>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</si>
  <si>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</si>
  <si>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</si>
  <si>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</si>
  <si>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</si>
  <si>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 xml:space="preserve">•El tramo con mayor concentración de compras de aceites de oliva con el 21,3% es el que oscila entre los 3,5-3,6 €/litro. Es evidente un desplazamiento a lo largo de los últimos meses hacia tramos inferiores de precio. Tan solo en 0,20 céntimos de euro, se concentran el 37,1% de las ventas de aceites de oliva. Hay una parte nada despreciable de compras que se sitúan por debajo de los 3,00€/litro (principalmente el 8,5% se corresponde con el tramo 2,9-3,0€/litro) procedente del canal hiper y super ambos con una cuota significativa en ese tramo de precio.
Discount  tiene el 54,3% de sus litros de aceite de oliva concentrados en un rango de precio que oscila entre los 3,5-3,8€/litro.
•En el caso del aceite de oliva virgen, tambien es visible el desplazamiento de las compras hacia tramos inferiores de precio.
Actualmente la mayor concentración de compras se sitúa en el tramo de 3,5-3,6€-litro y representa el 31,9% de las compras. Supermercados y autoservicios y discount superan este porcentaje en este tramo de precios (32,9% y 46,4% respectivamente). 
En términos generales el 23,9% de los litros se adquieren en el tramo de precios que oscila entre los 3,6-3,7€/litro, siendo en este caso el supermercado y autoservicio responsable en términos generales con una concentración del 27,1% en este tramo de precios.
•Al igual que en los tipos de aceite anteriormente descritos, en julio de 2018 y en meses previos se aprecia un desplazamiento de las compras hacia tramos inferiores, tambien para el aceite de oliva virgen extra.
La mayor concentración de compras de aceite de oliva virgen extra con el 23,0% de los litros se sitúa en en tramo de precios de 3,9-4,1€/litro. Supermercados y discount mantienen en este rango de precios su mayor proporción de ventas (29,8% en el caso de supermercados y autoservicios y del 37,9% en el caso de discount). 
A partir del rango de precios de 4,9€/litro la proporción de compras de este tipo de aceite es muy significativa, especialmente en el caso de hipermercados.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</si>
</sst>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6">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4" borderId="0" xfId="0" applyFill="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0" xfId="0" applyFont="1" applyBorder="1" applyAlignment="1">
      <alignment horizontal="left" vertical="center" wrapText="1"/>
    </xf>
    <xf numFmtId="0" fontId="15" fillId="0" borderId="24" xfId="0" applyFont="1" applyBorder="1" applyAlignment="1">
      <alignment horizontal="left" vertical="center" wrapText="1"/>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7" xfId="0" applyFont="1" applyBorder="1" applyAlignment="1">
      <alignment horizontal="left"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130">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AGOSTO 17</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Chart'!$G$10:$G$33</c:f>
              <c:numCache>
                <c:formatCode>0.0</c:formatCode>
                <c:ptCount val="24"/>
                <c:pt idx="0">
                  <c:v>0.44000000000000006</c:v>
                </c:pt>
                <c:pt idx="1">
                  <c:v>0.04</c:v>
                </c:pt>
                <c:pt idx="2">
                  <c:v>0.14000000000000001</c:v>
                </c:pt>
                <c:pt idx="3">
                  <c:v>0.09</c:v>
                </c:pt>
                <c:pt idx="4">
                  <c:v>0.46</c:v>
                </c:pt>
                <c:pt idx="5">
                  <c:v>0.2</c:v>
                </c:pt>
                <c:pt idx="6">
                  <c:v>0.24</c:v>
                </c:pt>
                <c:pt idx="7">
                  <c:v>0.03</c:v>
                </c:pt>
                <c:pt idx="8">
                  <c:v>0.27999999999999997</c:v>
                </c:pt>
                <c:pt idx="9">
                  <c:v>0.21</c:v>
                </c:pt>
                <c:pt idx="10">
                  <c:v>0.11</c:v>
                </c:pt>
                <c:pt idx="11">
                  <c:v>1.32</c:v>
                </c:pt>
                <c:pt idx="12">
                  <c:v>0.26</c:v>
                </c:pt>
                <c:pt idx="13">
                  <c:v>2.36</c:v>
                </c:pt>
                <c:pt idx="14">
                  <c:v>0.96</c:v>
                </c:pt>
                <c:pt idx="15">
                  <c:v>1.57</c:v>
                </c:pt>
                <c:pt idx="16">
                  <c:v>20.41</c:v>
                </c:pt>
                <c:pt idx="17">
                  <c:v>6.43</c:v>
                </c:pt>
                <c:pt idx="18">
                  <c:v>26.1</c:v>
                </c:pt>
                <c:pt idx="19">
                  <c:v>16.68</c:v>
                </c:pt>
                <c:pt idx="20">
                  <c:v>1.77</c:v>
                </c:pt>
                <c:pt idx="21">
                  <c:v>2.41</c:v>
                </c:pt>
                <c:pt idx="22">
                  <c:v>0.59000000000000008</c:v>
                </c:pt>
                <c:pt idx="23">
                  <c:v>16.919999999999998</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SEPTIEMBRE 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Chart'!$H$10:$H$33</c:f>
              <c:numCache>
                <c:formatCode>0.0</c:formatCode>
                <c:ptCount val="24"/>
                <c:pt idx="0">
                  <c:v>0.86</c:v>
                </c:pt>
                <c:pt idx="1">
                  <c:v>0.1</c:v>
                </c:pt>
                <c:pt idx="2">
                  <c:v>0.13</c:v>
                </c:pt>
                <c:pt idx="3">
                  <c:v>7.0000000000000007E-2</c:v>
                </c:pt>
                <c:pt idx="4">
                  <c:v>0.42</c:v>
                </c:pt>
                <c:pt idx="5">
                  <c:v>0</c:v>
                </c:pt>
                <c:pt idx="6">
                  <c:v>0.23</c:v>
                </c:pt>
                <c:pt idx="7">
                  <c:v>0</c:v>
                </c:pt>
                <c:pt idx="8">
                  <c:v>0.22</c:v>
                </c:pt>
                <c:pt idx="9">
                  <c:v>0.2</c:v>
                </c:pt>
                <c:pt idx="10">
                  <c:v>0.11</c:v>
                </c:pt>
                <c:pt idx="11">
                  <c:v>2.02</c:v>
                </c:pt>
                <c:pt idx="12">
                  <c:v>0.2</c:v>
                </c:pt>
                <c:pt idx="13">
                  <c:v>2.0499999999999998</c:v>
                </c:pt>
                <c:pt idx="14">
                  <c:v>0.33</c:v>
                </c:pt>
                <c:pt idx="15">
                  <c:v>4.53</c:v>
                </c:pt>
                <c:pt idx="16">
                  <c:v>18.41</c:v>
                </c:pt>
                <c:pt idx="17">
                  <c:v>6.51</c:v>
                </c:pt>
                <c:pt idx="18">
                  <c:v>41.610000000000007</c:v>
                </c:pt>
                <c:pt idx="19">
                  <c:v>5.78</c:v>
                </c:pt>
                <c:pt idx="20">
                  <c:v>1.76</c:v>
                </c:pt>
                <c:pt idx="21">
                  <c:v>2.6900000000000004</c:v>
                </c:pt>
                <c:pt idx="22">
                  <c:v>1</c:v>
                </c:pt>
                <c:pt idx="23">
                  <c:v>10.76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OCTUBRE 17</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Chart'!$I$10:$I$33</c:f>
              <c:numCache>
                <c:formatCode>0.0</c:formatCode>
                <c:ptCount val="24"/>
                <c:pt idx="0">
                  <c:v>0.19</c:v>
                </c:pt>
                <c:pt idx="1">
                  <c:v>0.49</c:v>
                </c:pt>
                <c:pt idx="2">
                  <c:v>0.28000000000000003</c:v>
                </c:pt>
                <c:pt idx="3">
                  <c:v>0.68</c:v>
                </c:pt>
                <c:pt idx="4">
                  <c:v>0.63</c:v>
                </c:pt>
                <c:pt idx="5">
                  <c:v>7.0000000000000007E-2</c:v>
                </c:pt>
                <c:pt idx="6">
                  <c:v>0.28000000000000003</c:v>
                </c:pt>
                <c:pt idx="7">
                  <c:v>7.0000000000000007E-2</c:v>
                </c:pt>
                <c:pt idx="8">
                  <c:v>0.1</c:v>
                </c:pt>
                <c:pt idx="9">
                  <c:v>0</c:v>
                </c:pt>
                <c:pt idx="10">
                  <c:v>0.73</c:v>
                </c:pt>
                <c:pt idx="11">
                  <c:v>1.42</c:v>
                </c:pt>
                <c:pt idx="12">
                  <c:v>0.57000000000000006</c:v>
                </c:pt>
                <c:pt idx="13">
                  <c:v>1.8699999999999999</c:v>
                </c:pt>
                <c:pt idx="14">
                  <c:v>0.48000000000000004</c:v>
                </c:pt>
                <c:pt idx="15">
                  <c:v>4.1400000000000006</c:v>
                </c:pt>
                <c:pt idx="16">
                  <c:v>5.17</c:v>
                </c:pt>
                <c:pt idx="17">
                  <c:v>9.3999999999999986</c:v>
                </c:pt>
                <c:pt idx="18">
                  <c:v>36.949999999999996</c:v>
                </c:pt>
                <c:pt idx="19">
                  <c:v>7.3900000000000006</c:v>
                </c:pt>
                <c:pt idx="20">
                  <c:v>3.21</c:v>
                </c:pt>
                <c:pt idx="21">
                  <c:v>3.7199999999999998</c:v>
                </c:pt>
                <c:pt idx="22">
                  <c:v>1.3699999999999999</c:v>
                </c:pt>
                <c:pt idx="23">
                  <c:v>20.779999999999994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NOVIEMBRE 17</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Chart'!$J$10:$J$33</c:f>
              <c:numCache>
                <c:formatCode>0.0</c:formatCode>
                <c:ptCount val="24"/>
                <c:pt idx="0">
                  <c:v>1.3299999999999998</c:v>
                </c:pt>
                <c:pt idx="1">
                  <c:v>0.26</c:v>
                </c:pt>
                <c:pt idx="2">
                  <c:v>0.26</c:v>
                </c:pt>
                <c:pt idx="3">
                  <c:v>0.43</c:v>
                </c:pt>
                <c:pt idx="4">
                  <c:v>0.11000000000000001</c:v>
                </c:pt>
                <c:pt idx="5">
                  <c:v>0.08</c:v>
                </c:pt>
                <c:pt idx="6">
                  <c:v>0.44999999999999996</c:v>
                </c:pt>
                <c:pt idx="7">
                  <c:v>0.24</c:v>
                </c:pt>
                <c:pt idx="8">
                  <c:v>0.32</c:v>
                </c:pt>
                <c:pt idx="9">
                  <c:v>0.52</c:v>
                </c:pt>
                <c:pt idx="10">
                  <c:v>0.75</c:v>
                </c:pt>
                <c:pt idx="11">
                  <c:v>1.76</c:v>
                </c:pt>
                <c:pt idx="12">
                  <c:v>0.03</c:v>
                </c:pt>
                <c:pt idx="13">
                  <c:v>2.62</c:v>
                </c:pt>
                <c:pt idx="14">
                  <c:v>0.87999999999999989</c:v>
                </c:pt>
                <c:pt idx="15">
                  <c:v>6.05</c:v>
                </c:pt>
                <c:pt idx="16">
                  <c:v>6.32</c:v>
                </c:pt>
                <c:pt idx="17">
                  <c:v>8.43</c:v>
                </c:pt>
                <c:pt idx="18">
                  <c:v>37.61</c:v>
                </c:pt>
                <c:pt idx="19">
                  <c:v>10.43</c:v>
                </c:pt>
                <c:pt idx="20">
                  <c:v>3.21</c:v>
                </c:pt>
                <c:pt idx="21">
                  <c:v>2.61</c:v>
                </c:pt>
                <c:pt idx="22">
                  <c:v>2.33</c:v>
                </c:pt>
                <c:pt idx="23">
                  <c:v>12.990000000000002</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DICIEMBRE 17</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Chart'!$K$10:$K$33</c:f>
              <c:numCache>
                <c:formatCode>0.0</c:formatCode>
                <c:ptCount val="24"/>
                <c:pt idx="0">
                  <c:v>2.02</c:v>
                </c:pt>
                <c:pt idx="1">
                  <c:v>0.23</c:v>
                </c:pt>
                <c:pt idx="2">
                  <c:v>0.68</c:v>
                </c:pt>
                <c:pt idx="3">
                  <c:v>0.2</c:v>
                </c:pt>
                <c:pt idx="4">
                  <c:v>0.48</c:v>
                </c:pt>
                <c:pt idx="5">
                  <c:v>0.05</c:v>
                </c:pt>
                <c:pt idx="6">
                  <c:v>0.14000000000000001</c:v>
                </c:pt>
                <c:pt idx="7">
                  <c:v>0.16</c:v>
                </c:pt>
                <c:pt idx="8">
                  <c:v>0.3</c:v>
                </c:pt>
                <c:pt idx="9">
                  <c:v>0</c:v>
                </c:pt>
                <c:pt idx="10">
                  <c:v>0.28000000000000003</c:v>
                </c:pt>
                <c:pt idx="11">
                  <c:v>1.74</c:v>
                </c:pt>
                <c:pt idx="12">
                  <c:v>0.39</c:v>
                </c:pt>
                <c:pt idx="13">
                  <c:v>1.1300000000000001</c:v>
                </c:pt>
                <c:pt idx="14">
                  <c:v>1.36</c:v>
                </c:pt>
                <c:pt idx="15">
                  <c:v>7.1</c:v>
                </c:pt>
                <c:pt idx="16">
                  <c:v>6.5100000000000007</c:v>
                </c:pt>
                <c:pt idx="17">
                  <c:v>8.69</c:v>
                </c:pt>
                <c:pt idx="18">
                  <c:v>34.82</c:v>
                </c:pt>
                <c:pt idx="19">
                  <c:v>9.0300000000000011</c:v>
                </c:pt>
                <c:pt idx="20">
                  <c:v>3.12</c:v>
                </c:pt>
                <c:pt idx="21">
                  <c:v>4.3099999999999996</c:v>
                </c:pt>
                <c:pt idx="22">
                  <c:v>1.31</c:v>
                </c:pt>
                <c:pt idx="23">
                  <c:v>15.949999999999998</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ENERO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Chart'!$L$10:$L$33</c:f>
              <c:numCache>
                <c:formatCode>0.0</c:formatCode>
                <c:ptCount val="24"/>
                <c:pt idx="0">
                  <c:v>1.07</c:v>
                </c:pt>
                <c:pt idx="1">
                  <c:v>0.28000000000000003</c:v>
                </c:pt>
                <c:pt idx="2">
                  <c:v>0.51</c:v>
                </c:pt>
                <c:pt idx="3">
                  <c:v>0.31000000000000005</c:v>
                </c:pt>
                <c:pt idx="4">
                  <c:v>0.15</c:v>
                </c:pt>
                <c:pt idx="5">
                  <c:v>7.0000000000000007E-2</c:v>
                </c:pt>
                <c:pt idx="6">
                  <c:v>0</c:v>
                </c:pt>
                <c:pt idx="7">
                  <c:v>0.34</c:v>
                </c:pt>
                <c:pt idx="8">
                  <c:v>7.82</c:v>
                </c:pt>
                <c:pt idx="9">
                  <c:v>7.0000000000000007E-2</c:v>
                </c:pt>
                <c:pt idx="10">
                  <c:v>0.42</c:v>
                </c:pt>
                <c:pt idx="11">
                  <c:v>1.88</c:v>
                </c:pt>
                <c:pt idx="12">
                  <c:v>0.73</c:v>
                </c:pt>
                <c:pt idx="13">
                  <c:v>2.21</c:v>
                </c:pt>
                <c:pt idx="14">
                  <c:v>3.48</c:v>
                </c:pt>
                <c:pt idx="15">
                  <c:v>1.24</c:v>
                </c:pt>
                <c:pt idx="16">
                  <c:v>9.4799999999999986</c:v>
                </c:pt>
                <c:pt idx="17">
                  <c:v>9.1100000000000012</c:v>
                </c:pt>
                <c:pt idx="18">
                  <c:v>30.220000000000002</c:v>
                </c:pt>
                <c:pt idx="19">
                  <c:v>7.89</c:v>
                </c:pt>
                <c:pt idx="20">
                  <c:v>2.5199999999999996</c:v>
                </c:pt>
                <c:pt idx="21">
                  <c:v>3.13</c:v>
                </c:pt>
                <c:pt idx="22">
                  <c:v>0.69</c:v>
                </c:pt>
                <c:pt idx="23">
                  <c:v>16.359999999999996</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FEBRERO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Chart'!$M$10:$M$33</c:f>
              <c:numCache>
                <c:formatCode>0.0</c:formatCode>
                <c:ptCount val="24"/>
                <c:pt idx="0">
                  <c:v>0.75</c:v>
                </c:pt>
                <c:pt idx="1">
                  <c:v>0.33</c:v>
                </c:pt>
                <c:pt idx="2">
                  <c:v>0.09</c:v>
                </c:pt>
                <c:pt idx="3">
                  <c:v>0.47</c:v>
                </c:pt>
                <c:pt idx="4">
                  <c:v>0.58000000000000007</c:v>
                </c:pt>
                <c:pt idx="5">
                  <c:v>0.1</c:v>
                </c:pt>
                <c:pt idx="6">
                  <c:v>0.35</c:v>
                </c:pt>
                <c:pt idx="7">
                  <c:v>0.55000000000000004</c:v>
                </c:pt>
                <c:pt idx="8">
                  <c:v>0.33</c:v>
                </c:pt>
                <c:pt idx="9">
                  <c:v>0</c:v>
                </c:pt>
                <c:pt idx="10">
                  <c:v>0.49</c:v>
                </c:pt>
                <c:pt idx="11">
                  <c:v>1.88</c:v>
                </c:pt>
                <c:pt idx="12">
                  <c:v>0.54</c:v>
                </c:pt>
                <c:pt idx="13">
                  <c:v>4.28</c:v>
                </c:pt>
                <c:pt idx="14">
                  <c:v>3.3400000000000003</c:v>
                </c:pt>
                <c:pt idx="15">
                  <c:v>3.57</c:v>
                </c:pt>
                <c:pt idx="16">
                  <c:v>8.620000000000001</c:v>
                </c:pt>
                <c:pt idx="17">
                  <c:v>11.79</c:v>
                </c:pt>
                <c:pt idx="18">
                  <c:v>34.940000000000005</c:v>
                </c:pt>
                <c:pt idx="19">
                  <c:v>5.8599999999999994</c:v>
                </c:pt>
                <c:pt idx="20">
                  <c:v>3.2800000000000002</c:v>
                </c:pt>
                <c:pt idx="21">
                  <c:v>2.25</c:v>
                </c:pt>
                <c:pt idx="22">
                  <c:v>1.02</c:v>
                </c:pt>
                <c:pt idx="23">
                  <c:v>14.620000000000001</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MARZO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Chart'!$N$10:$N$33</c:f>
              <c:numCache>
                <c:formatCode>0.0</c:formatCode>
                <c:ptCount val="24"/>
                <c:pt idx="0">
                  <c:v>0.63</c:v>
                </c:pt>
                <c:pt idx="1">
                  <c:v>0.15</c:v>
                </c:pt>
                <c:pt idx="2">
                  <c:v>0.04</c:v>
                </c:pt>
                <c:pt idx="3">
                  <c:v>0.19</c:v>
                </c:pt>
                <c:pt idx="4">
                  <c:v>0.3</c:v>
                </c:pt>
                <c:pt idx="5">
                  <c:v>0.36000000000000004</c:v>
                </c:pt>
                <c:pt idx="6">
                  <c:v>0.05</c:v>
                </c:pt>
                <c:pt idx="7">
                  <c:v>9.0000000000000011E-2</c:v>
                </c:pt>
                <c:pt idx="8">
                  <c:v>0.13</c:v>
                </c:pt>
                <c:pt idx="9">
                  <c:v>0.08</c:v>
                </c:pt>
                <c:pt idx="10">
                  <c:v>0.19</c:v>
                </c:pt>
                <c:pt idx="11">
                  <c:v>2.21</c:v>
                </c:pt>
                <c:pt idx="12">
                  <c:v>0.82000000000000006</c:v>
                </c:pt>
                <c:pt idx="13">
                  <c:v>4</c:v>
                </c:pt>
                <c:pt idx="14">
                  <c:v>2.35</c:v>
                </c:pt>
                <c:pt idx="15">
                  <c:v>2.9499999999999997</c:v>
                </c:pt>
                <c:pt idx="16">
                  <c:v>8.65</c:v>
                </c:pt>
                <c:pt idx="17">
                  <c:v>12.64</c:v>
                </c:pt>
                <c:pt idx="18">
                  <c:v>34.82</c:v>
                </c:pt>
                <c:pt idx="19">
                  <c:v>5.6</c:v>
                </c:pt>
                <c:pt idx="20">
                  <c:v>2.99</c:v>
                </c:pt>
                <c:pt idx="21">
                  <c:v>2.7</c:v>
                </c:pt>
                <c:pt idx="22">
                  <c:v>1.05</c:v>
                </c:pt>
                <c:pt idx="23">
                  <c:v>17.050000000000004</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ABRIL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Chart'!$O$10:$O$33</c:f>
              <c:numCache>
                <c:formatCode>0.0</c:formatCode>
                <c:ptCount val="24"/>
                <c:pt idx="0">
                  <c:v>1.04</c:v>
                </c:pt>
                <c:pt idx="1">
                  <c:v>0.4</c:v>
                </c:pt>
                <c:pt idx="2">
                  <c:v>0.41</c:v>
                </c:pt>
                <c:pt idx="3">
                  <c:v>7.0000000000000007E-2</c:v>
                </c:pt>
                <c:pt idx="4">
                  <c:v>0.28000000000000003</c:v>
                </c:pt>
                <c:pt idx="5">
                  <c:v>0.27</c:v>
                </c:pt>
                <c:pt idx="6">
                  <c:v>0</c:v>
                </c:pt>
                <c:pt idx="7">
                  <c:v>0.28000000000000003</c:v>
                </c:pt>
                <c:pt idx="8">
                  <c:v>0.23</c:v>
                </c:pt>
                <c:pt idx="9">
                  <c:v>1.85</c:v>
                </c:pt>
                <c:pt idx="10">
                  <c:v>0.44999999999999996</c:v>
                </c:pt>
                <c:pt idx="11">
                  <c:v>2.09</c:v>
                </c:pt>
                <c:pt idx="12">
                  <c:v>0.79</c:v>
                </c:pt>
                <c:pt idx="13">
                  <c:v>17.32</c:v>
                </c:pt>
                <c:pt idx="14">
                  <c:v>2.8499999999999996</c:v>
                </c:pt>
                <c:pt idx="15">
                  <c:v>6.8000000000000007</c:v>
                </c:pt>
                <c:pt idx="16">
                  <c:v>10.55</c:v>
                </c:pt>
                <c:pt idx="17">
                  <c:v>9.17</c:v>
                </c:pt>
                <c:pt idx="18">
                  <c:v>25.87</c:v>
                </c:pt>
                <c:pt idx="19">
                  <c:v>3.6</c:v>
                </c:pt>
                <c:pt idx="20">
                  <c:v>1.01</c:v>
                </c:pt>
                <c:pt idx="21">
                  <c:v>0.79</c:v>
                </c:pt>
                <c:pt idx="22">
                  <c:v>0.85</c:v>
                </c:pt>
                <c:pt idx="23">
                  <c:v>13.010000000000002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MAYO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Chart'!$P$10:$P$33</c:f>
              <c:numCache>
                <c:formatCode>0.0</c:formatCode>
                <c:ptCount val="24"/>
                <c:pt idx="0">
                  <c:v>0.84000000000000008</c:v>
                </c:pt>
                <c:pt idx="1">
                  <c:v>0.53</c:v>
                </c:pt>
                <c:pt idx="2">
                  <c:v>0.22999999999999998</c:v>
                </c:pt>
                <c:pt idx="3">
                  <c:v>0.03</c:v>
                </c:pt>
                <c:pt idx="4">
                  <c:v>0.4</c:v>
                </c:pt>
                <c:pt idx="5">
                  <c:v>7.0000000000000007E-2</c:v>
                </c:pt>
                <c:pt idx="6">
                  <c:v>0.04</c:v>
                </c:pt>
                <c:pt idx="7">
                  <c:v>4.07</c:v>
                </c:pt>
                <c:pt idx="8">
                  <c:v>0.44</c:v>
                </c:pt>
                <c:pt idx="9">
                  <c:v>2.16</c:v>
                </c:pt>
                <c:pt idx="10">
                  <c:v>1.3399999999999999</c:v>
                </c:pt>
                <c:pt idx="11">
                  <c:v>7.5600000000000005</c:v>
                </c:pt>
                <c:pt idx="12">
                  <c:v>11.91</c:v>
                </c:pt>
                <c:pt idx="13">
                  <c:v>14.73</c:v>
                </c:pt>
                <c:pt idx="14">
                  <c:v>3.85</c:v>
                </c:pt>
                <c:pt idx="15">
                  <c:v>4.29</c:v>
                </c:pt>
                <c:pt idx="16">
                  <c:v>6.68</c:v>
                </c:pt>
                <c:pt idx="17">
                  <c:v>10.93</c:v>
                </c:pt>
                <c:pt idx="18">
                  <c:v>15.530000000000001</c:v>
                </c:pt>
                <c:pt idx="19">
                  <c:v>2.54</c:v>
                </c:pt>
                <c:pt idx="20">
                  <c:v>0.44000000000000006</c:v>
                </c:pt>
                <c:pt idx="21">
                  <c:v>0.37</c:v>
                </c:pt>
                <c:pt idx="22">
                  <c:v>0.81</c:v>
                </c:pt>
                <c:pt idx="23">
                  <c:v>10.19</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JUNIO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Chart'!$Q$10:$Q$33</c:f>
              <c:numCache>
                <c:formatCode>0.0</c:formatCode>
                <c:ptCount val="24"/>
                <c:pt idx="0">
                  <c:v>0.78000000000000014</c:v>
                </c:pt>
                <c:pt idx="1">
                  <c:v>0.24</c:v>
                </c:pt>
                <c:pt idx="2">
                  <c:v>0.27</c:v>
                </c:pt>
                <c:pt idx="3">
                  <c:v>0.21</c:v>
                </c:pt>
                <c:pt idx="4">
                  <c:v>0.59</c:v>
                </c:pt>
                <c:pt idx="5">
                  <c:v>1.4500000000000002</c:v>
                </c:pt>
                <c:pt idx="6">
                  <c:v>0.32999999999999996</c:v>
                </c:pt>
                <c:pt idx="7">
                  <c:v>5.51</c:v>
                </c:pt>
                <c:pt idx="8">
                  <c:v>0.73</c:v>
                </c:pt>
                <c:pt idx="9">
                  <c:v>2.71</c:v>
                </c:pt>
                <c:pt idx="10">
                  <c:v>1.99</c:v>
                </c:pt>
                <c:pt idx="11">
                  <c:v>5.48</c:v>
                </c:pt>
                <c:pt idx="12">
                  <c:v>19.400000000000002</c:v>
                </c:pt>
                <c:pt idx="13">
                  <c:v>9.3099999999999987</c:v>
                </c:pt>
                <c:pt idx="14">
                  <c:v>4.75</c:v>
                </c:pt>
                <c:pt idx="15">
                  <c:v>9.879999999999999</c:v>
                </c:pt>
                <c:pt idx="16">
                  <c:v>7.53</c:v>
                </c:pt>
                <c:pt idx="17">
                  <c:v>11.829999999999998</c:v>
                </c:pt>
                <c:pt idx="18">
                  <c:v>1.49</c:v>
                </c:pt>
                <c:pt idx="19">
                  <c:v>1.2999999999999998</c:v>
                </c:pt>
                <c:pt idx="20">
                  <c:v>0.47000000000000003</c:v>
                </c:pt>
                <c:pt idx="21">
                  <c:v>0.6</c:v>
                </c:pt>
                <c:pt idx="22">
                  <c:v>0.39</c:v>
                </c:pt>
                <c:pt idx="23">
                  <c:v>12.769999999999996</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JULIO 18</c:v>
                </c:pt>
              </c:strCache>
            </c:strRef>
          </c:tx>
          <c:spPr>
            <a:ln>
              <a:solidFill>
                <a:schemeClr val="tx2">
                  <a:lumMod val="50000"/>
                </a:schemeClr>
              </a:solidFill>
            </a:ln>
          </c:spPr>
          <c:marker>
            <c:spPr>
              <a:solidFill>
                <a:srgbClr val="002060"/>
              </a:solidFill>
              <a:ln>
                <a:solidFill>
                  <a:schemeClr val="tx2">
                    <a:lumMod val="5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Chart'!$R$10:$R$33</c:f>
              <c:numCache>
                <c:formatCode>0.0</c:formatCode>
                <c:ptCount val="24"/>
                <c:pt idx="0">
                  <c:v>0.37</c:v>
                </c:pt>
                <c:pt idx="1">
                  <c:v>0.36</c:v>
                </c:pt>
                <c:pt idx="2">
                  <c:v>7.0000000000000007E-2</c:v>
                </c:pt>
                <c:pt idx="3">
                  <c:v>0.16</c:v>
                </c:pt>
                <c:pt idx="4">
                  <c:v>0.65</c:v>
                </c:pt>
                <c:pt idx="5">
                  <c:v>0.36</c:v>
                </c:pt>
                <c:pt idx="6">
                  <c:v>1.6199999999999999</c:v>
                </c:pt>
                <c:pt idx="7">
                  <c:v>8.52</c:v>
                </c:pt>
                <c:pt idx="8">
                  <c:v>1.49</c:v>
                </c:pt>
                <c:pt idx="9">
                  <c:v>1.67</c:v>
                </c:pt>
                <c:pt idx="10">
                  <c:v>2.7</c:v>
                </c:pt>
                <c:pt idx="11">
                  <c:v>5.26</c:v>
                </c:pt>
                <c:pt idx="12">
                  <c:v>7.52</c:v>
                </c:pt>
                <c:pt idx="13">
                  <c:v>21.32</c:v>
                </c:pt>
                <c:pt idx="14">
                  <c:v>15.79</c:v>
                </c:pt>
                <c:pt idx="15">
                  <c:v>9.61</c:v>
                </c:pt>
                <c:pt idx="16">
                  <c:v>3.7699999999999996</c:v>
                </c:pt>
                <c:pt idx="17">
                  <c:v>9.09</c:v>
                </c:pt>
                <c:pt idx="18">
                  <c:v>1.2</c:v>
                </c:pt>
                <c:pt idx="19">
                  <c:v>1.0699999999999998</c:v>
                </c:pt>
                <c:pt idx="20">
                  <c:v>0.28999999999999998</c:v>
                </c:pt>
                <c:pt idx="21">
                  <c:v>0.27</c:v>
                </c:pt>
                <c:pt idx="22">
                  <c:v>0.22</c:v>
                </c:pt>
                <c:pt idx="23">
                  <c:v>6.6000000000000005</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1375226288"/>
        <c:axId val="-1375240432"/>
      </c:lineChart>
      <c:catAx>
        <c:axId val="-1375226288"/>
        <c:scaling>
          <c:orientation val="minMax"/>
        </c:scaling>
        <c:delete val="0"/>
        <c:axPos val="b"/>
        <c:numFmt formatCode="General" sourceLinked="0"/>
        <c:majorTickMark val="out"/>
        <c:minorTickMark val="none"/>
        <c:tickLblPos val="nextTo"/>
        <c:crossAx val="-1375240432"/>
        <c:crosses val="autoZero"/>
        <c:auto val="1"/>
        <c:lblAlgn val="ctr"/>
        <c:lblOffset val="100"/>
        <c:noMultiLvlLbl val="0"/>
      </c:catAx>
      <c:valAx>
        <c:axId val="-1375240432"/>
        <c:scaling>
          <c:orientation val="minMax"/>
        </c:scaling>
        <c:delete val="0"/>
        <c:axPos val="l"/>
        <c:numFmt formatCode="0.0" sourceLinked="1"/>
        <c:majorTickMark val="out"/>
        <c:minorTickMark val="none"/>
        <c:tickLblPos val="nextTo"/>
        <c:crossAx val="-1375226288"/>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hyperlink" Target="#Gr&#225;fico!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editAs="oneCell">
    <xdr:from>
      <xdr:col>8</xdr:col>
      <xdr:colOff>256661</xdr:colOff>
      <xdr:row>20</xdr:row>
      <xdr:rowOff>129902</xdr:rowOff>
    </xdr:from>
    <xdr:to>
      <xdr:col>11</xdr:col>
      <xdr:colOff>761486</xdr:colOff>
      <xdr:row>24</xdr:row>
      <xdr:rowOff>25127</xdr:rowOff>
    </xdr:to>
    <xdr:pic>
      <xdr:nvPicPr>
        <xdr:cNvPr id="4" name="Picture 2" descr="C:\Users\Diego.Cornide\Desktop\untitled.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2661" y="3939902"/>
          <a:ext cx="279082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164654</xdr:colOff>
      <xdr:row>19</xdr:row>
      <xdr:rowOff>33511</xdr:rowOff>
    </xdr:from>
    <xdr:to>
      <xdr:col>3</xdr:col>
      <xdr:colOff>216153</xdr:colOff>
      <xdr:row>25</xdr:row>
      <xdr:rowOff>74309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53236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Julio 2018</a:t>
          </a:r>
        </a:p>
      </xdr:txBody>
    </xdr:sp>
    <xdr:clientData/>
  </xdr:twoCellAnchor>
  <xdr:twoCellAnchor>
    <xdr:from>
      <xdr:col>1</xdr:col>
      <xdr:colOff>190500</xdr:colOff>
      <xdr:row>6</xdr:row>
      <xdr:rowOff>100608</xdr:rowOff>
    </xdr:from>
    <xdr:to>
      <xdr:col>8</xdr:col>
      <xdr:colOff>466725</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7</xdr:col>
      <xdr:colOff>114300</xdr:colOff>
      <xdr:row>6</xdr:row>
      <xdr:rowOff>74995</xdr:rowOff>
    </xdr:from>
    <xdr:to>
      <xdr:col>11</xdr:col>
      <xdr:colOff>0</xdr:colOff>
      <xdr:row>9</xdr:row>
      <xdr:rowOff>126743</xdr:rowOff>
    </xdr:to>
    <xdr:sp macro="" textlink="">
      <xdr:nvSpPr>
        <xdr:cNvPr id="8" name="5 Rectángulo">
          <a:extLst>
            <a:ext uri="{FF2B5EF4-FFF2-40B4-BE49-F238E27FC236}">
              <a16:creationId xmlns:a16="http://schemas.microsoft.com/office/drawing/2014/main" id="{00000000-0008-0000-0000-000008000000}"/>
            </a:ext>
          </a:extLst>
        </xdr:cNvPr>
        <xdr:cNvSpPr/>
      </xdr:nvSpPr>
      <xdr:spPr>
        <a:xfrm>
          <a:off x="5448300" y="1217995"/>
          <a:ext cx="2933700" cy="62324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s-ES" sz="3600" b="1" u="none" spc="-150">
              <a:solidFill>
                <a:schemeClr val="accent3">
                  <a:lumMod val="75000"/>
                </a:schemeClr>
              </a:solidFill>
              <a:latin typeface="Arial" panose="020B0604020202020204" pitchFamily="34" charset="0"/>
              <a:cs typeface="Arial" panose="020B0604020202020204" pitchFamily="34" charset="0"/>
            </a:rPr>
            <a:t>ACEITE</a:t>
          </a:r>
          <a:endParaRPr lang="en-US" sz="3600" b="1" u="none" spc="-150">
            <a:solidFill>
              <a:schemeClr val="accent3">
                <a:lumMod val="75000"/>
              </a:schemeClr>
            </a:solidFill>
            <a:latin typeface="Arial" panose="020B0604020202020204" pitchFamily="34" charset="0"/>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518160</xdr:colOff>
      <xdr:row>0</xdr:row>
      <xdr:rowOff>60960</xdr:rowOff>
    </xdr:from>
    <xdr:to>
      <xdr:col>11</xdr:col>
      <xdr:colOff>724093</xdr:colOff>
      <xdr:row>3</xdr:row>
      <xdr:rowOff>119769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858000" y="6096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HIJA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AGOSTO 17</v>
      </c>
      <c r="H9" s="43" t="str">
        <f>'TAM Aceite de Oliva'!F9</f>
        <v xml:space="preserve"> SEPTIEMBRE 17</v>
      </c>
      <c r="I9" s="43" t="str">
        <f>'TAM Aceite de Oliva'!G9</f>
        <v xml:space="preserve"> OCTUBRE 17</v>
      </c>
      <c r="J9" s="43" t="str">
        <f>'TAM Aceite de Oliva'!H9</f>
        <v xml:space="preserve"> NOVIEMBRE 17</v>
      </c>
      <c r="K9" s="43" t="str">
        <f>'TAM Aceite de Oliva'!I9</f>
        <v xml:space="preserve"> DICIEMBRE 17</v>
      </c>
      <c r="L9" s="43" t="str">
        <f>'TAM Aceite de Oliva'!J9</f>
        <v xml:space="preserve"> ENERO 18</v>
      </c>
      <c r="M9" s="43" t="str">
        <f>'TAM Aceite de Oliva'!K9</f>
        <v xml:space="preserve"> FEBRERO 18</v>
      </c>
      <c r="N9" s="43" t="str">
        <f>'TAM Aceite de Oliva'!L9</f>
        <v xml:space="preserve"> MARZO 18</v>
      </c>
      <c r="O9" s="43" t="str">
        <f>'TAM Aceite de Oliva'!M9</f>
        <v xml:space="preserve"> ABRIL 18</v>
      </c>
      <c r="P9" s="43" t="str">
        <f>'TAM Aceite de Oliva'!N9</f>
        <v xml:space="preserve"> MAYO 18</v>
      </c>
      <c r="Q9" s="43" t="str">
        <f>'TAM Aceite de Oliva'!O9</f>
        <v xml:space="preserve"> JUNIO 18</v>
      </c>
      <c r="R9" s="43" t="str">
        <f>'TAM Aceite de Oliva'!P9</f>
        <v xml:space="preserve"> JULIO 18</v>
      </c>
    </row>
    <row r="10" spans="3:18" x14ac:dyDescent="0.3">
      <c r="C10" s="56">
        <f>CHOOSE(Enlaces!$G$1,'TAM Aceite de Oliva'!B10,'TAM Aceite Virgen'!B10,'TAM Aceite Virgen Extra'!B10)</f>
        <v>0</v>
      </c>
      <c r="D10" s="18">
        <f>CHOOSE(Enlaces!$G$1,'TAM Aceite de Oliva'!C10,'TAM Aceite Virgen'!C10,'TAM Aceite Virgen Extra'!C10)</f>
        <v>2.2999999999999998</v>
      </c>
      <c r="F10" s="42" t="str">
        <f>"Menos de "&amp;D10</f>
        <v>Menos de 2,3</v>
      </c>
      <c r="G10" s="44">
        <f>CHOOSE(Enlaces!$G$1,'TAM Aceite de Oliva'!E10,'TAM Aceite Virgen'!E10,'TAM Aceite Virgen Extra'!E10)</f>
        <v>0.44000000000000006</v>
      </c>
      <c r="H10" s="44">
        <f>CHOOSE(Enlaces!$G$1,'TAM Aceite de Oliva'!F10,'TAM Aceite Virgen'!F10,'TAM Aceite Virgen Extra'!F10)</f>
        <v>0.86</v>
      </c>
      <c r="I10" s="44">
        <f>CHOOSE(Enlaces!$G$1,'TAM Aceite de Oliva'!G10,'TAM Aceite Virgen'!G10,'TAM Aceite Virgen Extra'!G10)</f>
        <v>0.19</v>
      </c>
      <c r="J10" s="44">
        <f>CHOOSE(Enlaces!$G$1,'TAM Aceite de Oliva'!H10,'TAM Aceite Virgen'!H10,'TAM Aceite Virgen Extra'!H10)</f>
        <v>1.3299999999999998</v>
      </c>
      <c r="K10" s="44">
        <f>CHOOSE(Enlaces!$G$1,'TAM Aceite de Oliva'!I10,'TAM Aceite Virgen'!I10,'TAM Aceite Virgen Extra'!I10)</f>
        <v>2.02</v>
      </c>
      <c r="L10" s="44">
        <f>CHOOSE(Enlaces!$G$1,'TAM Aceite de Oliva'!J10,'TAM Aceite Virgen'!J10,'TAM Aceite Virgen Extra'!J10)</f>
        <v>1.07</v>
      </c>
      <c r="M10" s="44">
        <f>CHOOSE(Enlaces!$G$1,'TAM Aceite de Oliva'!K10,'TAM Aceite Virgen'!K10,'TAM Aceite Virgen Extra'!K10)</f>
        <v>0.75</v>
      </c>
      <c r="N10" s="44">
        <f>CHOOSE(Enlaces!$G$1,'TAM Aceite de Oliva'!L10,'TAM Aceite Virgen'!L10,'TAM Aceite Virgen Extra'!L10)</f>
        <v>0.63</v>
      </c>
      <c r="O10" s="44">
        <f>CHOOSE(Enlaces!$G$1,'TAM Aceite de Oliva'!M10,'TAM Aceite Virgen'!M10,'TAM Aceite Virgen Extra'!M10)</f>
        <v>1.04</v>
      </c>
      <c r="P10" s="44">
        <f>CHOOSE(Enlaces!$G$1,'TAM Aceite de Oliva'!N10,'TAM Aceite Virgen'!N10,'TAM Aceite Virgen Extra'!N10)</f>
        <v>0.84000000000000008</v>
      </c>
      <c r="Q10" s="44">
        <f>CHOOSE(Enlaces!$G$1,'TAM Aceite de Oliva'!O10,'TAM Aceite Virgen'!O10,'TAM Aceite Virgen Extra'!O10)</f>
        <v>0.78000000000000014</v>
      </c>
      <c r="R10" s="44">
        <f>CHOOSE(Enlaces!$G$1,'TAM Aceite de Oliva'!P10,'TAM Aceite Virgen'!P10,'TAM Aceite Virgen Extra'!P10)</f>
        <v>0.37</v>
      </c>
    </row>
    <row r="11" spans="3:18" x14ac:dyDescent="0.3">
      <c r="C11" s="19">
        <f>CHOOSE(Enlaces!$G$1,'TAM Aceite de Oliva'!B11,'TAM Aceite Virgen'!B11,'TAM Aceite Virgen Extra'!B11)</f>
        <v>2.2999999999999998</v>
      </c>
      <c r="D11" s="18">
        <f>CHOOSE(Enlaces!$G$1,'TAM Aceite de Oliva'!C11,'TAM Aceite Virgen'!C11,'TAM Aceite Virgen Extra'!C11)</f>
        <v>2.4</v>
      </c>
      <c r="F11" s="42" t="str">
        <f t="shared" ref="F11:F30" si="0">"&gt;="&amp;C11&amp;"  - &lt; "&amp;D11</f>
        <v>&gt;=2,3  - &lt; 2,4</v>
      </c>
      <c r="G11" s="44">
        <f>CHOOSE(Enlaces!$G$1,'TAM Aceite de Oliva'!E11,'TAM Aceite Virgen'!E11,'TAM Aceite Virgen Extra'!E11)</f>
        <v>0.04</v>
      </c>
      <c r="H11" s="44">
        <f>CHOOSE(Enlaces!$G$1,'TAM Aceite de Oliva'!F11,'TAM Aceite Virgen'!F11,'TAM Aceite Virgen Extra'!F11)</f>
        <v>0.1</v>
      </c>
      <c r="I11" s="44">
        <f>CHOOSE(Enlaces!$G$1,'TAM Aceite de Oliva'!G11,'TAM Aceite Virgen'!G11,'TAM Aceite Virgen Extra'!G11)</f>
        <v>0.49</v>
      </c>
      <c r="J11" s="44">
        <f>CHOOSE(Enlaces!$G$1,'TAM Aceite de Oliva'!H11,'TAM Aceite Virgen'!H11,'TAM Aceite Virgen Extra'!H11)</f>
        <v>0.26</v>
      </c>
      <c r="K11" s="44">
        <f>CHOOSE(Enlaces!$G$1,'TAM Aceite de Oliva'!I11,'TAM Aceite Virgen'!I11,'TAM Aceite Virgen Extra'!I11)</f>
        <v>0.23</v>
      </c>
      <c r="L11" s="44">
        <f>CHOOSE(Enlaces!$G$1,'TAM Aceite de Oliva'!J11,'TAM Aceite Virgen'!J11,'TAM Aceite Virgen Extra'!J11)</f>
        <v>0.28000000000000003</v>
      </c>
      <c r="M11" s="44">
        <f>CHOOSE(Enlaces!$G$1,'TAM Aceite de Oliva'!K11,'TAM Aceite Virgen'!K11,'TAM Aceite Virgen Extra'!K11)</f>
        <v>0.33</v>
      </c>
      <c r="N11" s="44">
        <f>CHOOSE(Enlaces!$G$1,'TAM Aceite de Oliva'!L11,'TAM Aceite Virgen'!L11,'TAM Aceite Virgen Extra'!L11)</f>
        <v>0.15</v>
      </c>
      <c r="O11" s="44">
        <f>CHOOSE(Enlaces!$G$1,'TAM Aceite de Oliva'!M11,'TAM Aceite Virgen'!M11,'TAM Aceite Virgen Extra'!M11)</f>
        <v>0.4</v>
      </c>
      <c r="P11" s="44">
        <f>CHOOSE(Enlaces!$G$1,'TAM Aceite de Oliva'!N11,'TAM Aceite Virgen'!N11,'TAM Aceite Virgen Extra'!N11)</f>
        <v>0.53</v>
      </c>
      <c r="Q11" s="44">
        <f>CHOOSE(Enlaces!$G$1,'TAM Aceite de Oliva'!O11,'TAM Aceite Virgen'!O11,'TAM Aceite Virgen Extra'!O11)</f>
        <v>0.24</v>
      </c>
      <c r="R11" s="44">
        <f>CHOOSE(Enlaces!$G$1,'TAM Aceite de Oliva'!P11,'TAM Aceite Virgen'!P11,'TAM Aceite Virgen Extra'!P11)</f>
        <v>0.36</v>
      </c>
    </row>
    <row r="12" spans="3:18" x14ac:dyDescent="0.3">
      <c r="C12" s="19">
        <f>CHOOSE(Enlaces!$G$1,'TAM Aceite de Oliva'!B12,'TAM Aceite Virgen'!B12,'TAM Aceite Virgen Extra'!B12)</f>
        <v>2.4</v>
      </c>
      <c r="D12" s="18">
        <f>CHOOSE(Enlaces!$G$1,'TAM Aceite de Oliva'!C12,'TAM Aceite Virgen'!C12,'TAM Aceite Virgen Extra'!C12)</f>
        <v>2.5</v>
      </c>
      <c r="F12" s="42" t="str">
        <f t="shared" si="0"/>
        <v>&gt;=2,4  - &lt; 2,5</v>
      </c>
      <c r="G12" s="44">
        <f>CHOOSE(Enlaces!$G$1,'TAM Aceite de Oliva'!E12,'TAM Aceite Virgen'!E12,'TAM Aceite Virgen Extra'!E12)</f>
        <v>0.14000000000000001</v>
      </c>
      <c r="H12" s="44">
        <f>CHOOSE(Enlaces!$G$1,'TAM Aceite de Oliva'!F12,'TAM Aceite Virgen'!F12,'TAM Aceite Virgen Extra'!F12)</f>
        <v>0.13</v>
      </c>
      <c r="I12" s="44">
        <f>CHOOSE(Enlaces!$G$1,'TAM Aceite de Oliva'!G12,'TAM Aceite Virgen'!G12,'TAM Aceite Virgen Extra'!G12)</f>
        <v>0.28000000000000003</v>
      </c>
      <c r="J12" s="44">
        <f>CHOOSE(Enlaces!$G$1,'TAM Aceite de Oliva'!H12,'TAM Aceite Virgen'!H12,'TAM Aceite Virgen Extra'!H12)</f>
        <v>0.26</v>
      </c>
      <c r="K12" s="44">
        <f>CHOOSE(Enlaces!$G$1,'TAM Aceite de Oliva'!I12,'TAM Aceite Virgen'!I12,'TAM Aceite Virgen Extra'!I12)</f>
        <v>0.68</v>
      </c>
      <c r="L12" s="44">
        <f>CHOOSE(Enlaces!$G$1,'TAM Aceite de Oliva'!J12,'TAM Aceite Virgen'!J12,'TAM Aceite Virgen Extra'!J12)</f>
        <v>0.51</v>
      </c>
      <c r="M12" s="44">
        <f>CHOOSE(Enlaces!$G$1,'TAM Aceite de Oliva'!K12,'TAM Aceite Virgen'!K12,'TAM Aceite Virgen Extra'!K12)</f>
        <v>0.09</v>
      </c>
      <c r="N12" s="44">
        <f>CHOOSE(Enlaces!$G$1,'TAM Aceite de Oliva'!L12,'TAM Aceite Virgen'!L12,'TAM Aceite Virgen Extra'!L12)</f>
        <v>0.04</v>
      </c>
      <c r="O12" s="44">
        <f>CHOOSE(Enlaces!$G$1,'TAM Aceite de Oliva'!M12,'TAM Aceite Virgen'!M12,'TAM Aceite Virgen Extra'!M12)</f>
        <v>0.41</v>
      </c>
      <c r="P12" s="44">
        <f>CHOOSE(Enlaces!$G$1,'TAM Aceite de Oliva'!N12,'TAM Aceite Virgen'!N12,'TAM Aceite Virgen Extra'!N12)</f>
        <v>0.22999999999999998</v>
      </c>
      <c r="Q12" s="44">
        <f>CHOOSE(Enlaces!$G$1,'TAM Aceite de Oliva'!O12,'TAM Aceite Virgen'!O12,'TAM Aceite Virgen Extra'!O12)</f>
        <v>0.27</v>
      </c>
      <c r="R12" s="44">
        <f>CHOOSE(Enlaces!$G$1,'TAM Aceite de Oliva'!P12,'TAM Aceite Virgen'!P12,'TAM Aceite Virgen Extra'!P12)</f>
        <v>7.0000000000000007E-2</v>
      </c>
    </row>
    <row r="13" spans="3:18" x14ac:dyDescent="0.3">
      <c r="C13" s="19">
        <f>CHOOSE(Enlaces!$G$1,'TAM Aceite de Oliva'!B13,'TAM Aceite Virgen'!B13,'TAM Aceite Virgen Extra'!B13)</f>
        <v>2.5</v>
      </c>
      <c r="D13" s="18">
        <f>CHOOSE(Enlaces!$G$1,'TAM Aceite de Oliva'!C13,'TAM Aceite Virgen'!C13,'TAM Aceite Virgen Extra'!C13)</f>
        <v>2.6</v>
      </c>
      <c r="F13" s="42" t="str">
        <f t="shared" si="0"/>
        <v>&gt;=2,5  - &lt; 2,6</v>
      </c>
      <c r="G13" s="44">
        <f>CHOOSE(Enlaces!$G$1,'TAM Aceite de Oliva'!E13,'TAM Aceite Virgen'!E13,'TAM Aceite Virgen Extra'!E13)</f>
        <v>0.09</v>
      </c>
      <c r="H13" s="44">
        <f>CHOOSE(Enlaces!$G$1,'TAM Aceite de Oliva'!F13,'TAM Aceite Virgen'!F13,'TAM Aceite Virgen Extra'!F13)</f>
        <v>7.0000000000000007E-2</v>
      </c>
      <c r="I13" s="44">
        <f>CHOOSE(Enlaces!$G$1,'TAM Aceite de Oliva'!G13,'TAM Aceite Virgen'!G13,'TAM Aceite Virgen Extra'!G13)</f>
        <v>0.68</v>
      </c>
      <c r="J13" s="44">
        <f>CHOOSE(Enlaces!$G$1,'TAM Aceite de Oliva'!H13,'TAM Aceite Virgen'!H13,'TAM Aceite Virgen Extra'!H13)</f>
        <v>0.43</v>
      </c>
      <c r="K13" s="44">
        <f>CHOOSE(Enlaces!$G$1,'TAM Aceite de Oliva'!I13,'TAM Aceite Virgen'!I13,'TAM Aceite Virgen Extra'!I13)</f>
        <v>0.2</v>
      </c>
      <c r="L13" s="44">
        <f>CHOOSE(Enlaces!$G$1,'TAM Aceite de Oliva'!J13,'TAM Aceite Virgen'!J13,'TAM Aceite Virgen Extra'!J13)</f>
        <v>0.31000000000000005</v>
      </c>
      <c r="M13" s="44">
        <f>CHOOSE(Enlaces!$G$1,'TAM Aceite de Oliva'!K13,'TAM Aceite Virgen'!K13,'TAM Aceite Virgen Extra'!K13)</f>
        <v>0.47</v>
      </c>
      <c r="N13" s="44">
        <f>CHOOSE(Enlaces!$G$1,'TAM Aceite de Oliva'!L13,'TAM Aceite Virgen'!L13,'TAM Aceite Virgen Extra'!L13)</f>
        <v>0.19</v>
      </c>
      <c r="O13" s="44">
        <f>CHOOSE(Enlaces!$G$1,'TAM Aceite de Oliva'!M13,'TAM Aceite Virgen'!M13,'TAM Aceite Virgen Extra'!M13)</f>
        <v>7.0000000000000007E-2</v>
      </c>
      <c r="P13" s="44">
        <f>CHOOSE(Enlaces!$G$1,'TAM Aceite de Oliva'!N13,'TAM Aceite Virgen'!N13,'TAM Aceite Virgen Extra'!N13)</f>
        <v>0.03</v>
      </c>
      <c r="Q13" s="44">
        <f>CHOOSE(Enlaces!$G$1,'TAM Aceite de Oliva'!O13,'TAM Aceite Virgen'!O13,'TAM Aceite Virgen Extra'!O13)</f>
        <v>0.21</v>
      </c>
      <c r="R13" s="44">
        <f>CHOOSE(Enlaces!$G$1,'TAM Aceite de Oliva'!P13,'TAM Aceite Virgen'!P13,'TAM Aceite Virgen Extra'!P13)</f>
        <v>0.16</v>
      </c>
    </row>
    <row r="14" spans="3:18" x14ac:dyDescent="0.3">
      <c r="C14" s="19">
        <f>CHOOSE(Enlaces!$G$1,'TAM Aceite de Oliva'!B14,'TAM Aceite Virgen'!B14,'TAM Aceite Virgen Extra'!B14)</f>
        <v>2.6</v>
      </c>
      <c r="D14" s="18">
        <f>CHOOSE(Enlaces!$G$1,'TAM Aceite de Oliva'!C14,'TAM Aceite Virgen'!C14,'TAM Aceite Virgen Extra'!C14)</f>
        <v>2.7</v>
      </c>
      <c r="F14" s="42" t="str">
        <f t="shared" si="0"/>
        <v>&gt;=2,6  - &lt; 2,7</v>
      </c>
      <c r="G14" s="44">
        <f>CHOOSE(Enlaces!$G$1,'TAM Aceite de Oliva'!E14,'TAM Aceite Virgen'!E14,'TAM Aceite Virgen Extra'!E14)</f>
        <v>0.46</v>
      </c>
      <c r="H14" s="44">
        <f>CHOOSE(Enlaces!$G$1,'TAM Aceite de Oliva'!F14,'TAM Aceite Virgen'!F14,'TAM Aceite Virgen Extra'!F14)</f>
        <v>0.42</v>
      </c>
      <c r="I14" s="44">
        <f>CHOOSE(Enlaces!$G$1,'TAM Aceite de Oliva'!G14,'TAM Aceite Virgen'!G14,'TAM Aceite Virgen Extra'!G14)</f>
        <v>0.63</v>
      </c>
      <c r="J14" s="44">
        <f>CHOOSE(Enlaces!$G$1,'TAM Aceite de Oliva'!H14,'TAM Aceite Virgen'!H14,'TAM Aceite Virgen Extra'!H14)</f>
        <v>0.11000000000000001</v>
      </c>
      <c r="K14" s="44">
        <f>CHOOSE(Enlaces!$G$1,'TAM Aceite de Oliva'!I14,'TAM Aceite Virgen'!I14,'TAM Aceite Virgen Extra'!I14)</f>
        <v>0.48</v>
      </c>
      <c r="L14" s="44">
        <f>CHOOSE(Enlaces!$G$1,'TAM Aceite de Oliva'!J14,'TAM Aceite Virgen'!J14,'TAM Aceite Virgen Extra'!J14)</f>
        <v>0.15</v>
      </c>
      <c r="M14" s="44">
        <f>CHOOSE(Enlaces!$G$1,'TAM Aceite de Oliva'!K14,'TAM Aceite Virgen'!K14,'TAM Aceite Virgen Extra'!K14)</f>
        <v>0.58000000000000007</v>
      </c>
      <c r="N14" s="44">
        <f>CHOOSE(Enlaces!$G$1,'TAM Aceite de Oliva'!L14,'TAM Aceite Virgen'!L14,'TAM Aceite Virgen Extra'!L14)</f>
        <v>0.3</v>
      </c>
      <c r="O14" s="44">
        <f>CHOOSE(Enlaces!$G$1,'TAM Aceite de Oliva'!M14,'TAM Aceite Virgen'!M14,'TAM Aceite Virgen Extra'!M14)</f>
        <v>0.28000000000000003</v>
      </c>
      <c r="P14" s="44">
        <f>CHOOSE(Enlaces!$G$1,'TAM Aceite de Oliva'!N14,'TAM Aceite Virgen'!N14,'TAM Aceite Virgen Extra'!N14)</f>
        <v>0.4</v>
      </c>
      <c r="Q14" s="44">
        <f>CHOOSE(Enlaces!$G$1,'TAM Aceite de Oliva'!O14,'TAM Aceite Virgen'!O14,'TAM Aceite Virgen Extra'!O14)</f>
        <v>0.59</v>
      </c>
      <c r="R14" s="44">
        <f>CHOOSE(Enlaces!$G$1,'TAM Aceite de Oliva'!P14,'TAM Aceite Virgen'!P14,'TAM Aceite Virgen Extra'!P14)</f>
        <v>0.65</v>
      </c>
    </row>
    <row r="15" spans="3:18" x14ac:dyDescent="0.3">
      <c r="C15" s="19">
        <f>CHOOSE(Enlaces!$G$1,'TAM Aceite de Oliva'!B15,'TAM Aceite Virgen'!B15,'TAM Aceite Virgen Extra'!B15)</f>
        <v>2.7</v>
      </c>
      <c r="D15" s="18">
        <f>CHOOSE(Enlaces!$G$1,'TAM Aceite de Oliva'!C15,'TAM Aceite Virgen'!C15,'TAM Aceite Virgen Extra'!C15)</f>
        <v>2.8000000000000003</v>
      </c>
      <c r="F15" s="42" t="str">
        <f t="shared" si="0"/>
        <v>&gt;=2,7  - &lt; 2,8</v>
      </c>
      <c r="G15" s="44">
        <f>CHOOSE(Enlaces!$G$1,'TAM Aceite de Oliva'!E15,'TAM Aceite Virgen'!E15,'TAM Aceite Virgen Extra'!E15)</f>
        <v>0.2</v>
      </c>
      <c r="H15" s="44">
        <f>CHOOSE(Enlaces!$G$1,'TAM Aceite de Oliva'!F15,'TAM Aceite Virgen'!F15,'TAM Aceite Virgen Extra'!F15)</f>
        <v>0</v>
      </c>
      <c r="I15" s="44">
        <f>CHOOSE(Enlaces!$G$1,'TAM Aceite de Oliva'!G15,'TAM Aceite Virgen'!G15,'TAM Aceite Virgen Extra'!G15)</f>
        <v>7.0000000000000007E-2</v>
      </c>
      <c r="J15" s="44">
        <f>CHOOSE(Enlaces!$G$1,'TAM Aceite de Oliva'!H15,'TAM Aceite Virgen'!H15,'TAM Aceite Virgen Extra'!H15)</f>
        <v>0.08</v>
      </c>
      <c r="K15" s="44">
        <f>CHOOSE(Enlaces!$G$1,'TAM Aceite de Oliva'!I15,'TAM Aceite Virgen'!I15,'TAM Aceite Virgen Extra'!I15)</f>
        <v>0.05</v>
      </c>
      <c r="L15" s="44">
        <f>CHOOSE(Enlaces!$G$1,'TAM Aceite de Oliva'!J15,'TAM Aceite Virgen'!J15,'TAM Aceite Virgen Extra'!J15)</f>
        <v>7.0000000000000007E-2</v>
      </c>
      <c r="M15" s="44">
        <f>CHOOSE(Enlaces!$G$1,'TAM Aceite de Oliva'!K15,'TAM Aceite Virgen'!K15,'TAM Aceite Virgen Extra'!K15)</f>
        <v>0.1</v>
      </c>
      <c r="N15" s="44">
        <f>CHOOSE(Enlaces!$G$1,'TAM Aceite de Oliva'!L15,'TAM Aceite Virgen'!L15,'TAM Aceite Virgen Extra'!L15)</f>
        <v>0.36000000000000004</v>
      </c>
      <c r="O15" s="44">
        <f>CHOOSE(Enlaces!$G$1,'TAM Aceite de Oliva'!M15,'TAM Aceite Virgen'!M15,'TAM Aceite Virgen Extra'!M15)</f>
        <v>0.27</v>
      </c>
      <c r="P15" s="44">
        <f>CHOOSE(Enlaces!$G$1,'TAM Aceite de Oliva'!N15,'TAM Aceite Virgen'!N15,'TAM Aceite Virgen Extra'!N15)</f>
        <v>7.0000000000000007E-2</v>
      </c>
      <c r="Q15" s="44">
        <f>CHOOSE(Enlaces!$G$1,'TAM Aceite de Oliva'!O15,'TAM Aceite Virgen'!O15,'TAM Aceite Virgen Extra'!O15)</f>
        <v>1.4500000000000002</v>
      </c>
      <c r="R15" s="44">
        <f>CHOOSE(Enlaces!$G$1,'TAM Aceite de Oliva'!P15,'TAM Aceite Virgen'!P15,'TAM Aceite Virgen Extra'!P15)</f>
        <v>0.36</v>
      </c>
    </row>
    <row r="16" spans="3:18" x14ac:dyDescent="0.3">
      <c r="C16" s="19">
        <f>CHOOSE(Enlaces!$G$1,'TAM Aceite de Oliva'!B16,'TAM Aceite Virgen'!B16,'TAM Aceite Virgen Extra'!B16)</f>
        <v>2.8000000000000003</v>
      </c>
      <c r="D16" s="18">
        <f>CHOOSE(Enlaces!$G$1,'TAM Aceite de Oliva'!C16,'TAM Aceite Virgen'!C16,'TAM Aceite Virgen Extra'!C16)</f>
        <v>2.9000000000000004</v>
      </c>
      <c r="F16" s="42" t="str">
        <f t="shared" si="0"/>
        <v>&gt;=2,8  - &lt; 2,9</v>
      </c>
      <c r="G16" s="44">
        <f>CHOOSE(Enlaces!$G$1,'TAM Aceite de Oliva'!E16,'TAM Aceite Virgen'!E16,'TAM Aceite Virgen Extra'!E16)</f>
        <v>0.24</v>
      </c>
      <c r="H16" s="44">
        <f>CHOOSE(Enlaces!$G$1,'TAM Aceite de Oliva'!F16,'TAM Aceite Virgen'!F16,'TAM Aceite Virgen Extra'!F16)</f>
        <v>0.23</v>
      </c>
      <c r="I16" s="44">
        <f>CHOOSE(Enlaces!$G$1,'TAM Aceite de Oliva'!G16,'TAM Aceite Virgen'!G16,'TAM Aceite Virgen Extra'!G16)</f>
        <v>0.28000000000000003</v>
      </c>
      <c r="J16" s="44">
        <f>CHOOSE(Enlaces!$G$1,'TAM Aceite de Oliva'!H16,'TAM Aceite Virgen'!H16,'TAM Aceite Virgen Extra'!H16)</f>
        <v>0.44999999999999996</v>
      </c>
      <c r="K16" s="44">
        <f>CHOOSE(Enlaces!$G$1,'TAM Aceite de Oliva'!I16,'TAM Aceite Virgen'!I16,'TAM Aceite Virgen Extra'!I16)</f>
        <v>0.14000000000000001</v>
      </c>
      <c r="L16" s="44">
        <f>CHOOSE(Enlaces!$G$1,'TAM Aceite de Oliva'!J16,'TAM Aceite Virgen'!J16,'TAM Aceite Virgen Extra'!J16)</f>
        <v>0</v>
      </c>
      <c r="M16" s="44">
        <f>CHOOSE(Enlaces!$G$1,'TAM Aceite de Oliva'!K16,'TAM Aceite Virgen'!K16,'TAM Aceite Virgen Extra'!K16)</f>
        <v>0.35</v>
      </c>
      <c r="N16" s="44">
        <f>CHOOSE(Enlaces!$G$1,'TAM Aceite de Oliva'!L16,'TAM Aceite Virgen'!L16,'TAM Aceite Virgen Extra'!L16)</f>
        <v>0.05</v>
      </c>
      <c r="O16" s="44">
        <f>CHOOSE(Enlaces!$G$1,'TAM Aceite de Oliva'!M16,'TAM Aceite Virgen'!M16,'TAM Aceite Virgen Extra'!M16)</f>
        <v>0</v>
      </c>
      <c r="P16" s="44">
        <f>CHOOSE(Enlaces!$G$1,'TAM Aceite de Oliva'!N16,'TAM Aceite Virgen'!N16,'TAM Aceite Virgen Extra'!N16)</f>
        <v>0.04</v>
      </c>
      <c r="Q16" s="44">
        <f>CHOOSE(Enlaces!$G$1,'TAM Aceite de Oliva'!O16,'TAM Aceite Virgen'!O16,'TAM Aceite Virgen Extra'!O16)</f>
        <v>0.32999999999999996</v>
      </c>
      <c r="R16" s="44">
        <f>CHOOSE(Enlaces!$G$1,'TAM Aceite de Oliva'!P16,'TAM Aceite Virgen'!P16,'TAM Aceite Virgen Extra'!P16)</f>
        <v>1.6199999999999999</v>
      </c>
    </row>
    <row r="17" spans="3:18" x14ac:dyDescent="0.3">
      <c r="C17" s="19">
        <f>CHOOSE(Enlaces!$G$1,'TAM Aceite de Oliva'!B17,'TAM Aceite Virgen'!B17,'TAM Aceite Virgen Extra'!B17)</f>
        <v>2.9000000000000004</v>
      </c>
      <c r="D17" s="18">
        <f>CHOOSE(Enlaces!$G$1,'TAM Aceite de Oliva'!C17,'TAM Aceite Virgen'!C17,'TAM Aceite Virgen Extra'!C17)</f>
        <v>3.0000000000000004</v>
      </c>
      <c r="F17" s="42" t="str">
        <f t="shared" si="0"/>
        <v>&gt;=2,9  - &lt; 3</v>
      </c>
      <c r="G17" s="44">
        <f>CHOOSE(Enlaces!$G$1,'TAM Aceite de Oliva'!E17,'TAM Aceite Virgen'!E17,'TAM Aceite Virgen Extra'!E17)</f>
        <v>0.03</v>
      </c>
      <c r="H17" s="44">
        <f>CHOOSE(Enlaces!$G$1,'TAM Aceite de Oliva'!F17,'TAM Aceite Virgen'!F17,'TAM Aceite Virgen Extra'!F17)</f>
        <v>0</v>
      </c>
      <c r="I17" s="44">
        <f>CHOOSE(Enlaces!$G$1,'TAM Aceite de Oliva'!G17,'TAM Aceite Virgen'!G17,'TAM Aceite Virgen Extra'!G17)</f>
        <v>7.0000000000000007E-2</v>
      </c>
      <c r="J17" s="44">
        <f>CHOOSE(Enlaces!$G$1,'TAM Aceite de Oliva'!H17,'TAM Aceite Virgen'!H17,'TAM Aceite Virgen Extra'!H17)</f>
        <v>0.24</v>
      </c>
      <c r="K17" s="44">
        <f>CHOOSE(Enlaces!$G$1,'TAM Aceite de Oliva'!I17,'TAM Aceite Virgen'!I17,'TAM Aceite Virgen Extra'!I17)</f>
        <v>0.16</v>
      </c>
      <c r="L17" s="44">
        <f>CHOOSE(Enlaces!$G$1,'TAM Aceite de Oliva'!J17,'TAM Aceite Virgen'!J17,'TAM Aceite Virgen Extra'!J17)</f>
        <v>0.34</v>
      </c>
      <c r="M17" s="44">
        <f>CHOOSE(Enlaces!$G$1,'TAM Aceite de Oliva'!K17,'TAM Aceite Virgen'!K17,'TAM Aceite Virgen Extra'!K17)</f>
        <v>0.55000000000000004</v>
      </c>
      <c r="N17" s="44">
        <f>CHOOSE(Enlaces!$G$1,'TAM Aceite de Oliva'!L17,'TAM Aceite Virgen'!L17,'TAM Aceite Virgen Extra'!L17)</f>
        <v>9.0000000000000011E-2</v>
      </c>
      <c r="O17" s="44">
        <f>CHOOSE(Enlaces!$G$1,'TAM Aceite de Oliva'!M17,'TAM Aceite Virgen'!M17,'TAM Aceite Virgen Extra'!M17)</f>
        <v>0.28000000000000003</v>
      </c>
      <c r="P17" s="44">
        <f>CHOOSE(Enlaces!$G$1,'TAM Aceite de Oliva'!N17,'TAM Aceite Virgen'!N17,'TAM Aceite Virgen Extra'!N17)</f>
        <v>4.07</v>
      </c>
      <c r="Q17" s="44">
        <f>CHOOSE(Enlaces!$G$1,'TAM Aceite de Oliva'!O17,'TAM Aceite Virgen'!O17,'TAM Aceite Virgen Extra'!O17)</f>
        <v>5.51</v>
      </c>
      <c r="R17" s="44">
        <f>CHOOSE(Enlaces!$G$1,'TAM Aceite de Oliva'!P17,'TAM Aceite Virgen'!P17,'TAM Aceite Virgen Extra'!P17)</f>
        <v>8.52</v>
      </c>
    </row>
    <row r="18" spans="3:18" x14ac:dyDescent="0.3">
      <c r="C18" s="19">
        <f>CHOOSE(Enlaces!$G$1,'TAM Aceite de Oliva'!B18,'TAM Aceite Virgen'!B18,'TAM Aceite Virgen Extra'!B18)</f>
        <v>3.0000000000000004</v>
      </c>
      <c r="D18" s="18">
        <f>CHOOSE(Enlaces!$G$1,'TAM Aceite de Oliva'!C18,'TAM Aceite Virgen'!C18,'TAM Aceite Virgen Extra'!C18)</f>
        <v>3.1000000000000005</v>
      </c>
      <c r="F18" s="42" t="str">
        <f t="shared" si="0"/>
        <v>&gt;=3  - &lt; 3,1</v>
      </c>
      <c r="G18" s="44">
        <f>CHOOSE(Enlaces!$G$1,'TAM Aceite de Oliva'!E18,'TAM Aceite Virgen'!E18,'TAM Aceite Virgen Extra'!E18)</f>
        <v>0.27999999999999997</v>
      </c>
      <c r="H18" s="44">
        <f>CHOOSE(Enlaces!$G$1,'TAM Aceite de Oliva'!F18,'TAM Aceite Virgen'!F18,'TAM Aceite Virgen Extra'!F18)</f>
        <v>0.22</v>
      </c>
      <c r="I18" s="44">
        <f>CHOOSE(Enlaces!$G$1,'TAM Aceite de Oliva'!G18,'TAM Aceite Virgen'!G18,'TAM Aceite Virgen Extra'!G18)</f>
        <v>0.1</v>
      </c>
      <c r="J18" s="44">
        <f>CHOOSE(Enlaces!$G$1,'TAM Aceite de Oliva'!H18,'TAM Aceite Virgen'!H18,'TAM Aceite Virgen Extra'!H18)</f>
        <v>0.32</v>
      </c>
      <c r="K18" s="44">
        <f>CHOOSE(Enlaces!$G$1,'TAM Aceite de Oliva'!I18,'TAM Aceite Virgen'!I18,'TAM Aceite Virgen Extra'!I18)</f>
        <v>0.3</v>
      </c>
      <c r="L18" s="44">
        <f>CHOOSE(Enlaces!$G$1,'TAM Aceite de Oliva'!J18,'TAM Aceite Virgen'!J18,'TAM Aceite Virgen Extra'!J18)</f>
        <v>7.82</v>
      </c>
      <c r="M18" s="44">
        <f>CHOOSE(Enlaces!$G$1,'TAM Aceite de Oliva'!K18,'TAM Aceite Virgen'!K18,'TAM Aceite Virgen Extra'!K18)</f>
        <v>0.33</v>
      </c>
      <c r="N18" s="44">
        <f>CHOOSE(Enlaces!$G$1,'TAM Aceite de Oliva'!L18,'TAM Aceite Virgen'!L18,'TAM Aceite Virgen Extra'!L18)</f>
        <v>0.13</v>
      </c>
      <c r="O18" s="44">
        <f>CHOOSE(Enlaces!$G$1,'TAM Aceite de Oliva'!M18,'TAM Aceite Virgen'!M18,'TAM Aceite Virgen Extra'!M18)</f>
        <v>0.23</v>
      </c>
      <c r="P18" s="44">
        <f>CHOOSE(Enlaces!$G$1,'TAM Aceite de Oliva'!N18,'TAM Aceite Virgen'!N18,'TAM Aceite Virgen Extra'!N18)</f>
        <v>0.44</v>
      </c>
      <c r="Q18" s="44">
        <f>CHOOSE(Enlaces!$G$1,'TAM Aceite de Oliva'!O18,'TAM Aceite Virgen'!O18,'TAM Aceite Virgen Extra'!O18)</f>
        <v>0.73</v>
      </c>
      <c r="R18" s="44">
        <f>CHOOSE(Enlaces!$G$1,'TAM Aceite de Oliva'!P18,'TAM Aceite Virgen'!P18,'TAM Aceite Virgen Extra'!P18)</f>
        <v>1.49</v>
      </c>
    </row>
    <row r="19" spans="3:18" x14ac:dyDescent="0.3">
      <c r="C19" s="19">
        <f>CHOOSE(Enlaces!$G$1,'TAM Aceite de Oliva'!B19,'TAM Aceite Virgen'!B19,'TAM Aceite Virgen Extra'!B19)</f>
        <v>3.1000000000000005</v>
      </c>
      <c r="D19" s="18">
        <f>CHOOSE(Enlaces!$G$1,'TAM Aceite de Oliva'!C19,'TAM Aceite Virgen'!C19,'TAM Aceite Virgen Extra'!C19)</f>
        <v>3.2000000000000006</v>
      </c>
      <c r="F19" s="42" t="str">
        <f t="shared" si="0"/>
        <v>&gt;=3,1  - &lt; 3,2</v>
      </c>
      <c r="G19" s="44">
        <f>CHOOSE(Enlaces!$G$1,'TAM Aceite de Oliva'!E19,'TAM Aceite Virgen'!E19,'TAM Aceite Virgen Extra'!E19)</f>
        <v>0.21</v>
      </c>
      <c r="H19" s="44">
        <f>CHOOSE(Enlaces!$G$1,'TAM Aceite de Oliva'!F19,'TAM Aceite Virgen'!F19,'TAM Aceite Virgen Extra'!F19)</f>
        <v>0.2</v>
      </c>
      <c r="I19" s="44">
        <f>CHOOSE(Enlaces!$G$1,'TAM Aceite de Oliva'!G19,'TAM Aceite Virgen'!G19,'TAM Aceite Virgen Extra'!G19)</f>
        <v>0</v>
      </c>
      <c r="J19" s="44">
        <f>CHOOSE(Enlaces!$G$1,'TAM Aceite de Oliva'!H19,'TAM Aceite Virgen'!H19,'TAM Aceite Virgen Extra'!H19)</f>
        <v>0.52</v>
      </c>
      <c r="K19" s="44">
        <f>CHOOSE(Enlaces!$G$1,'TAM Aceite de Oliva'!I19,'TAM Aceite Virgen'!I19,'TAM Aceite Virgen Extra'!I19)</f>
        <v>0</v>
      </c>
      <c r="L19" s="44">
        <f>CHOOSE(Enlaces!$G$1,'TAM Aceite de Oliva'!J19,'TAM Aceite Virgen'!J19,'TAM Aceite Virgen Extra'!J19)</f>
        <v>7.0000000000000007E-2</v>
      </c>
      <c r="M19" s="44">
        <f>CHOOSE(Enlaces!$G$1,'TAM Aceite de Oliva'!K19,'TAM Aceite Virgen'!K19,'TAM Aceite Virgen Extra'!K19)</f>
        <v>0</v>
      </c>
      <c r="N19" s="44">
        <f>CHOOSE(Enlaces!$G$1,'TAM Aceite de Oliva'!L19,'TAM Aceite Virgen'!L19,'TAM Aceite Virgen Extra'!L19)</f>
        <v>0.08</v>
      </c>
      <c r="O19" s="44">
        <f>CHOOSE(Enlaces!$G$1,'TAM Aceite de Oliva'!M19,'TAM Aceite Virgen'!M19,'TAM Aceite Virgen Extra'!M19)</f>
        <v>1.85</v>
      </c>
      <c r="P19" s="44">
        <f>CHOOSE(Enlaces!$G$1,'TAM Aceite de Oliva'!N19,'TAM Aceite Virgen'!N19,'TAM Aceite Virgen Extra'!N19)</f>
        <v>2.16</v>
      </c>
      <c r="Q19" s="44">
        <f>CHOOSE(Enlaces!$G$1,'TAM Aceite de Oliva'!O19,'TAM Aceite Virgen'!O19,'TAM Aceite Virgen Extra'!O19)</f>
        <v>2.71</v>
      </c>
      <c r="R19" s="44">
        <f>CHOOSE(Enlaces!$G$1,'TAM Aceite de Oliva'!P19,'TAM Aceite Virgen'!P19,'TAM Aceite Virgen Extra'!P19)</f>
        <v>1.67</v>
      </c>
    </row>
    <row r="20" spans="3:18" x14ac:dyDescent="0.3">
      <c r="C20" s="19">
        <f>CHOOSE(Enlaces!$G$1,'TAM Aceite de Oliva'!B20,'TAM Aceite Virgen'!B20,'TAM Aceite Virgen Extra'!B20)</f>
        <v>3.2000000000000006</v>
      </c>
      <c r="D20" s="18">
        <f>CHOOSE(Enlaces!$G$1,'TAM Aceite de Oliva'!C20,'TAM Aceite Virgen'!C20,'TAM Aceite Virgen Extra'!C20)</f>
        <v>3.3000000000000007</v>
      </c>
      <c r="F20" s="42" t="str">
        <f t="shared" si="0"/>
        <v>&gt;=3,2  - &lt; 3,3</v>
      </c>
      <c r="G20" s="44">
        <f>CHOOSE(Enlaces!$G$1,'TAM Aceite de Oliva'!E20,'TAM Aceite Virgen'!E20,'TAM Aceite Virgen Extra'!E20)</f>
        <v>0.11</v>
      </c>
      <c r="H20" s="44">
        <f>CHOOSE(Enlaces!$G$1,'TAM Aceite de Oliva'!F20,'TAM Aceite Virgen'!F20,'TAM Aceite Virgen Extra'!F20)</f>
        <v>0.11</v>
      </c>
      <c r="I20" s="44">
        <f>CHOOSE(Enlaces!$G$1,'TAM Aceite de Oliva'!G20,'TAM Aceite Virgen'!G20,'TAM Aceite Virgen Extra'!G20)</f>
        <v>0.73</v>
      </c>
      <c r="J20" s="44">
        <f>CHOOSE(Enlaces!$G$1,'TAM Aceite de Oliva'!H20,'TAM Aceite Virgen'!H20,'TAM Aceite Virgen Extra'!H20)</f>
        <v>0.75</v>
      </c>
      <c r="K20" s="44">
        <f>CHOOSE(Enlaces!$G$1,'TAM Aceite de Oliva'!I20,'TAM Aceite Virgen'!I20,'TAM Aceite Virgen Extra'!I20)</f>
        <v>0.28000000000000003</v>
      </c>
      <c r="L20" s="44">
        <f>CHOOSE(Enlaces!$G$1,'TAM Aceite de Oliva'!J20,'TAM Aceite Virgen'!J20,'TAM Aceite Virgen Extra'!J20)</f>
        <v>0.42</v>
      </c>
      <c r="M20" s="44">
        <f>CHOOSE(Enlaces!$G$1,'TAM Aceite de Oliva'!K20,'TAM Aceite Virgen'!K20,'TAM Aceite Virgen Extra'!K20)</f>
        <v>0.49</v>
      </c>
      <c r="N20" s="44">
        <f>CHOOSE(Enlaces!$G$1,'TAM Aceite de Oliva'!L20,'TAM Aceite Virgen'!L20,'TAM Aceite Virgen Extra'!L20)</f>
        <v>0.19</v>
      </c>
      <c r="O20" s="44">
        <f>CHOOSE(Enlaces!$G$1,'TAM Aceite de Oliva'!M20,'TAM Aceite Virgen'!M20,'TAM Aceite Virgen Extra'!M20)</f>
        <v>0.44999999999999996</v>
      </c>
      <c r="P20" s="44">
        <f>CHOOSE(Enlaces!$G$1,'TAM Aceite de Oliva'!N20,'TAM Aceite Virgen'!N20,'TAM Aceite Virgen Extra'!N20)</f>
        <v>1.3399999999999999</v>
      </c>
      <c r="Q20" s="44">
        <f>CHOOSE(Enlaces!$G$1,'TAM Aceite de Oliva'!O20,'TAM Aceite Virgen'!O20,'TAM Aceite Virgen Extra'!O20)</f>
        <v>1.99</v>
      </c>
      <c r="R20" s="44">
        <f>CHOOSE(Enlaces!$G$1,'TAM Aceite de Oliva'!P20,'TAM Aceite Virgen'!P20,'TAM Aceite Virgen Extra'!P20)</f>
        <v>2.7</v>
      </c>
    </row>
    <row r="21" spans="3:18" x14ac:dyDescent="0.3">
      <c r="C21" s="19">
        <f>CHOOSE(Enlaces!$G$1,'TAM Aceite de Oliva'!B21,'TAM Aceite Virgen'!B21,'TAM Aceite Virgen Extra'!B21)</f>
        <v>3.3000000000000007</v>
      </c>
      <c r="D21" s="18">
        <f>CHOOSE(Enlaces!$G$1,'TAM Aceite de Oliva'!C21,'TAM Aceite Virgen'!C21,'TAM Aceite Virgen Extra'!C21)</f>
        <v>3.4000000000000008</v>
      </c>
      <c r="F21" s="42" t="str">
        <f t="shared" si="0"/>
        <v>&gt;=3,3  - &lt; 3,4</v>
      </c>
      <c r="G21" s="44">
        <f>CHOOSE(Enlaces!$G$1,'TAM Aceite de Oliva'!E21,'TAM Aceite Virgen'!E21,'TAM Aceite Virgen Extra'!E21)</f>
        <v>1.32</v>
      </c>
      <c r="H21" s="44">
        <f>CHOOSE(Enlaces!$G$1,'TAM Aceite de Oliva'!F21,'TAM Aceite Virgen'!F21,'TAM Aceite Virgen Extra'!F21)</f>
        <v>2.02</v>
      </c>
      <c r="I21" s="44">
        <f>CHOOSE(Enlaces!$G$1,'TAM Aceite de Oliva'!G21,'TAM Aceite Virgen'!G21,'TAM Aceite Virgen Extra'!G21)</f>
        <v>1.42</v>
      </c>
      <c r="J21" s="44">
        <f>CHOOSE(Enlaces!$G$1,'TAM Aceite de Oliva'!H21,'TAM Aceite Virgen'!H21,'TAM Aceite Virgen Extra'!H21)</f>
        <v>1.76</v>
      </c>
      <c r="K21" s="44">
        <f>CHOOSE(Enlaces!$G$1,'TAM Aceite de Oliva'!I21,'TAM Aceite Virgen'!I21,'TAM Aceite Virgen Extra'!I21)</f>
        <v>1.74</v>
      </c>
      <c r="L21" s="44">
        <f>CHOOSE(Enlaces!$G$1,'TAM Aceite de Oliva'!J21,'TAM Aceite Virgen'!J21,'TAM Aceite Virgen Extra'!J21)</f>
        <v>1.88</v>
      </c>
      <c r="M21" s="44">
        <f>CHOOSE(Enlaces!$G$1,'TAM Aceite de Oliva'!K21,'TAM Aceite Virgen'!K21,'TAM Aceite Virgen Extra'!K21)</f>
        <v>1.88</v>
      </c>
      <c r="N21" s="44">
        <f>CHOOSE(Enlaces!$G$1,'TAM Aceite de Oliva'!L21,'TAM Aceite Virgen'!L21,'TAM Aceite Virgen Extra'!L21)</f>
        <v>2.21</v>
      </c>
      <c r="O21" s="44">
        <f>CHOOSE(Enlaces!$G$1,'TAM Aceite de Oliva'!M21,'TAM Aceite Virgen'!M21,'TAM Aceite Virgen Extra'!M21)</f>
        <v>2.09</v>
      </c>
      <c r="P21" s="44">
        <f>CHOOSE(Enlaces!$G$1,'TAM Aceite de Oliva'!N21,'TAM Aceite Virgen'!N21,'TAM Aceite Virgen Extra'!N21)</f>
        <v>7.5600000000000005</v>
      </c>
      <c r="Q21" s="44">
        <f>CHOOSE(Enlaces!$G$1,'TAM Aceite de Oliva'!O21,'TAM Aceite Virgen'!O21,'TAM Aceite Virgen Extra'!O21)</f>
        <v>5.48</v>
      </c>
      <c r="R21" s="44">
        <f>CHOOSE(Enlaces!$G$1,'TAM Aceite de Oliva'!P21,'TAM Aceite Virgen'!P21,'TAM Aceite Virgen Extra'!P21)</f>
        <v>5.26</v>
      </c>
    </row>
    <row r="22" spans="3:18" x14ac:dyDescent="0.3">
      <c r="C22" s="19">
        <f>CHOOSE(Enlaces!$G$1,'TAM Aceite de Oliva'!B22,'TAM Aceite Virgen'!B22,'TAM Aceite Virgen Extra'!B22)</f>
        <v>3.4000000000000008</v>
      </c>
      <c r="D22" s="18">
        <f>CHOOSE(Enlaces!$G$1,'TAM Aceite de Oliva'!C22,'TAM Aceite Virgen'!C22,'TAM Aceite Virgen Extra'!C22)</f>
        <v>3.5000000000000009</v>
      </c>
      <c r="F22" s="42" t="str">
        <f t="shared" si="0"/>
        <v>&gt;=3,4  - &lt; 3,5</v>
      </c>
      <c r="G22" s="44">
        <f>CHOOSE(Enlaces!$G$1,'TAM Aceite de Oliva'!E22,'TAM Aceite Virgen'!E22,'TAM Aceite Virgen Extra'!E22)</f>
        <v>0.26</v>
      </c>
      <c r="H22" s="44">
        <f>CHOOSE(Enlaces!$G$1,'TAM Aceite de Oliva'!F22,'TAM Aceite Virgen'!F22,'TAM Aceite Virgen Extra'!F22)</f>
        <v>0.2</v>
      </c>
      <c r="I22" s="44">
        <f>CHOOSE(Enlaces!$G$1,'TAM Aceite de Oliva'!G22,'TAM Aceite Virgen'!G22,'TAM Aceite Virgen Extra'!G22)</f>
        <v>0.57000000000000006</v>
      </c>
      <c r="J22" s="44">
        <f>CHOOSE(Enlaces!$G$1,'TAM Aceite de Oliva'!H22,'TAM Aceite Virgen'!H22,'TAM Aceite Virgen Extra'!H22)</f>
        <v>0.03</v>
      </c>
      <c r="K22" s="44">
        <f>CHOOSE(Enlaces!$G$1,'TAM Aceite de Oliva'!I22,'TAM Aceite Virgen'!I22,'TAM Aceite Virgen Extra'!I22)</f>
        <v>0.39</v>
      </c>
      <c r="L22" s="44">
        <f>CHOOSE(Enlaces!$G$1,'TAM Aceite de Oliva'!J22,'TAM Aceite Virgen'!J22,'TAM Aceite Virgen Extra'!J22)</f>
        <v>0.73</v>
      </c>
      <c r="M22" s="44">
        <f>CHOOSE(Enlaces!$G$1,'TAM Aceite de Oliva'!K22,'TAM Aceite Virgen'!K22,'TAM Aceite Virgen Extra'!K22)</f>
        <v>0.54</v>
      </c>
      <c r="N22" s="44">
        <f>CHOOSE(Enlaces!$G$1,'TAM Aceite de Oliva'!L22,'TAM Aceite Virgen'!L22,'TAM Aceite Virgen Extra'!L22)</f>
        <v>0.82000000000000006</v>
      </c>
      <c r="O22" s="44">
        <f>CHOOSE(Enlaces!$G$1,'TAM Aceite de Oliva'!M22,'TAM Aceite Virgen'!M22,'TAM Aceite Virgen Extra'!M22)</f>
        <v>0.79</v>
      </c>
      <c r="P22" s="44">
        <f>CHOOSE(Enlaces!$G$1,'TAM Aceite de Oliva'!N22,'TAM Aceite Virgen'!N22,'TAM Aceite Virgen Extra'!N22)</f>
        <v>11.91</v>
      </c>
      <c r="Q22" s="44">
        <f>CHOOSE(Enlaces!$G$1,'TAM Aceite de Oliva'!O22,'TAM Aceite Virgen'!O22,'TAM Aceite Virgen Extra'!O22)</f>
        <v>19.400000000000002</v>
      </c>
      <c r="R22" s="44">
        <f>CHOOSE(Enlaces!$G$1,'TAM Aceite de Oliva'!P22,'TAM Aceite Virgen'!P22,'TAM Aceite Virgen Extra'!P22)</f>
        <v>7.52</v>
      </c>
    </row>
    <row r="23" spans="3:18" x14ac:dyDescent="0.3">
      <c r="C23" s="19">
        <f>CHOOSE(Enlaces!$G$1,'TAM Aceite de Oliva'!B23,'TAM Aceite Virgen'!B23,'TAM Aceite Virgen Extra'!B23)</f>
        <v>3.5000000000000009</v>
      </c>
      <c r="D23" s="18">
        <f>CHOOSE(Enlaces!$G$1,'TAM Aceite de Oliva'!C23,'TAM Aceite Virgen'!C23,'TAM Aceite Virgen Extra'!C23)</f>
        <v>3.600000000000001</v>
      </c>
      <c r="F23" s="42" t="str">
        <f t="shared" si="0"/>
        <v>&gt;=3,5  - &lt; 3,6</v>
      </c>
      <c r="G23" s="44">
        <f>CHOOSE(Enlaces!$G$1,'TAM Aceite de Oliva'!E23,'TAM Aceite Virgen'!E23,'TAM Aceite Virgen Extra'!E23)</f>
        <v>2.36</v>
      </c>
      <c r="H23" s="44">
        <f>CHOOSE(Enlaces!$G$1,'TAM Aceite de Oliva'!F23,'TAM Aceite Virgen'!F23,'TAM Aceite Virgen Extra'!F23)</f>
        <v>2.0499999999999998</v>
      </c>
      <c r="I23" s="44">
        <f>CHOOSE(Enlaces!$G$1,'TAM Aceite de Oliva'!G23,'TAM Aceite Virgen'!G23,'TAM Aceite Virgen Extra'!G23)</f>
        <v>1.8699999999999999</v>
      </c>
      <c r="J23" s="44">
        <f>CHOOSE(Enlaces!$G$1,'TAM Aceite de Oliva'!H23,'TAM Aceite Virgen'!H23,'TAM Aceite Virgen Extra'!H23)</f>
        <v>2.62</v>
      </c>
      <c r="K23" s="44">
        <f>CHOOSE(Enlaces!$G$1,'TAM Aceite de Oliva'!I23,'TAM Aceite Virgen'!I23,'TAM Aceite Virgen Extra'!I23)</f>
        <v>1.1300000000000001</v>
      </c>
      <c r="L23" s="44">
        <f>CHOOSE(Enlaces!$G$1,'TAM Aceite de Oliva'!J23,'TAM Aceite Virgen'!J23,'TAM Aceite Virgen Extra'!J23)</f>
        <v>2.21</v>
      </c>
      <c r="M23" s="44">
        <f>CHOOSE(Enlaces!$G$1,'TAM Aceite de Oliva'!K23,'TAM Aceite Virgen'!K23,'TAM Aceite Virgen Extra'!K23)</f>
        <v>4.28</v>
      </c>
      <c r="N23" s="44">
        <f>CHOOSE(Enlaces!$G$1,'TAM Aceite de Oliva'!L23,'TAM Aceite Virgen'!L23,'TAM Aceite Virgen Extra'!L23)</f>
        <v>4</v>
      </c>
      <c r="O23" s="44">
        <f>CHOOSE(Enlaces!$G$1,'TAM Aceite de Oliva'!M23,'TAM Aceite Virgen'!M23,'TAM Aceite Virgen Extra'!M23)</f>
        <v>17.32</v>
      </c>
      <c r="P23" s="44">
        <f>CHOOSE(Enlaces!$G$1,'TAM Aceite de Oliva'!N23,'TAM Aceite Virgen'!N23,'TAM Aceite Virgen Extra'!N23)</f>
        <v>14.73</v>
      </c>
      <c r="Q23" s="44">
        <f>CHOOSE(Enlaces!$G$1,'TAM Aceite de Oliva'!O23,'TAM Aceite Virgen'!O23,'TAM Aceite Virgen Extra'!O23)</f>
        <v>9.3099999999999987</v>
      </c>
      <c r="R23" s="44">
        <f>CHOOSE(Enlaces!$G$1,'TAM Aceite de Oliva'!P23,'TAM Aceite Virgen'!P23,'TAM Aceite Virgen Extra'!P23)</f>
        <v>21.32</v>
      </c>
    </row>
    <row r="24" spans="3:18" x14ac:dyDescent="0.3">
      <c r="C24" s="19">
        <f>CHOOSE(Enlaces!$G$1,'TAM Aceite de Oliva'!B24,'TAM Aceite Virgen'!B24,'TAM Aceite Virgen Extra'!B24)</f>
        <v>3.600000000000001</v>
      </c>
      <c r="D24" s="18">
        <f>CHOOSE(Enlaces!$G$1,'TAM Aceite de Oliva'!C24,'TAM Aceite Virgen'!C24,'TAM Aceite Virgen Extra'!C24)</f>
        <v>3.7000000000000011</v>
      </c>
      <c r="F24" s="42" t="str">
        <f t="shared" si="0"/>
        <v>&gt;=3,6  - &lt; 3,7</v>
      </c>
      <c r="G24" s="44">
        <f>CHOOSE(Enlaces!$G$1,'TAM Aceite de Oliva'!E24,'TAM Aceite Virgen'!E24,'TAM Aceite Virgen Extra'!E24)</f>
        <v>0.96</v>
      </c>
      <c r="H24" s="44">
        <f>CHOOSE(Enlaces!$G$1,'TAM Aceite de Oliva'!F24,'TAM Aceite Virgen'!F24,'TAM Aceite Virgen Extra'!F24)</f>
        <v>0.33</v>
      </c>
      <c r="I24" s="44">
        <f>CHOOSE(Enlaces!$G$1,'TAM Aceite de Oliva'!G24,'TAM Aceite Virgen'!G24,'TAM Aceite Virgen Extra'!G24)</f>
        <v>0.48000000000000004</v>
      </c>
      <c r="J24" s="44">
        <f>CHOOSE(Enlaces!$G$1,'TAM Aceite de Oliva'!H24,'TAM Aceite Virgen'!H24,'TAM Aceite Virgen Extra'!H24)</f>
        <v>0.87999999999999989</v>
      </c>
      <c r="K24" s="44">
        <f>CHOOSE(Enlaces!$G$1,'TAM Aceite de Oliva'!I24,'TAM Aceite Virgen'!I24,'TAM Aceite Virgen Extra'!I24)</f>
        <v>1.36</v>
      </c>
      <c r="L24" s="44">
        <f>CHOOSE(Enlaces!$G$1,'TAM Aceite de Oliva'!J24,'TAM Aceite Virgen'!J24,'TAM Aceite Virgen Extra'!J24)</f>
        <v>3.48</v>
      </c>
      <c r="M24" s="44">
        <f>CHOOSE(Enlaces!$G$1,'TAM Aceite de Oliva'!K24,'TAM Aceite Virgen'!K24,'TAM Aceite Virgen Extra'!K24)</f>
        <v>3.3400000000000003</v>
      </c>
      <c r="N24" s="44">
        <f>CHOOSE(Enlaces!$G$1,'TAM Aceite de Oliva'!L24,'TAM Aceite Virgen'!L24,'TAM Aceite Virgen Extra'!L24)</f>
        <v>2.35</v>
      </c>
      <c r="O24" s="44">
        <f>CHOOSE(Enlaces!$G$1,'TAM Aceite de Oliva'!M24,'TAM Aceite Virgen'!M24,'TAM Aceite Virgen Extra'!M24)</f>
        <v>2.8499999999999996</v>
      </c>
      <c r="P24" s="44">
        <f>CHOOSE(Enlaces!$G$1,'TAM Aceite de Oliva'!N24,'TAM Aceite Virgen'!N24,'TAM Aceite Virgen Extra'!N24)</f>
        <v>3.85</v>
      </c>
      <c r="Q24" s="44">
        <f>CHOOSE(Enlaces!$G$1,'TAM Aceite de Oliva'!O24,'TAM Aceite Virgen'!O24,'TAM Aceite Virgen Extra'!O24)</f>
        <v>4.75</v>
      </c>
      <c r="R24" s="44">
        <f>CHOOSE(Enlaces!$G$1,'TAM Aceite de Oliva'!P24,'TAM Aceite Virgen'!P24,'TAM Aceite Virgen Extra'!P24)</f>
        <v>15.79</v>
      </c>
    </row>
    <row r="25" spans="3:18" x14ac:dyDescent="0.3">
      <c r="C25" s="19">
        <f>CHOOSE(Enlaces!$G$1,'TAM Aceite de Oliva'!B25,'TAM Aceite Virgen'!B25,'TAM Aceite Virgen Extra'!B25)</f>
        <v>3.7000000000000011</v>
      </c>
      <c r="D25" s="18">
        <f>CHOOSE(Enlaces!$G$1,'TAM Aceite de Oliva'!C25,'TAM Aceite Virgen'!C25,'TAM Aceite Virgen Extra'!C25)</f>
        <v>3.8000000000000012</v>
      </c>
      <c r="F25" s="42" t="str">
        <f t="shared" si="0"/>
        <v>&gt;=3,7  - &lt; 3,8</v>
      </c>
      <c r="G25" s="44">
        <f>CHOOSE(Enlaces!$G$1,'TAM Aceite de Oliva'!E25,'TAM Aceite Virgen'!E25,'TAM Aceite Virgen Extra'!E25)</f>
        <v>1.57</v>
      </c>
      <c r="H25" s="44">
        <f>CHOOSE(Enlaces!$G$1,'TAM Aceite de Oliva'!F25,'TAM Aceite Virgen'!F25,'TAM Aceite Virgen Extra'!F25)</f>
        <v>4.53</v>
      </c>
      <c r="I25" s="44">
        <f>CHOOSE(Enlaces!$G$1,'TAM Aceite de Oliva'!G25,'TAM Aceite Virgen'!G25,'TAM Aceite Virgen Extra'!G25)</f>
        <v>4.1400000000000006</v>
      </c>
      <c r="J25" s="44">
        <f>CHOOSE(Enlaces!$G$1,'TAM Aceite de Oliva'!H25,'TAM Aceite Virgen'!H25,'TAM Aceite Virgen Extra'!H25)</f>
        <v>6.05</v>
      </c>
      <c r="K25" s="44">
        <f>CHOOSE(Enlaces!$G$1,'TAM Aceite de Oliva'!I25,'TAM Aceite Virgen'!I25,'TAM Aceite Virgen Extra'!I25)</f>
        <v>7.1</v>
      </c>
      <c r="L25" s="44">
        <f>CHOOSE(Enlaces!$G$1,'TAM Aceite de Oliva'!J25,'TAM Aceite Virgen'!J25,'TAM Aceite Virgen Extra'!J25)</f>
        <v>1.24</v>
      </c>
      <c r="M25" s="44">
        <f>CHOOSE(Enlaces!$G$1,'TAM Aceite de Oliva'!K25,'TAM Aceite Virgen'!K25,'TAM Aceite Virgen Extra'!K25)</f>
        <v>3.57</v>
      </c>
      <c r="N25" s="44">
        <f>CHOOSE(Enlaces!$G$1,'TAM Aceite de Oliva'!L25,'TAM Aceite Virgen'!L25,'TAM Aceite Virgen Extra'!L25)</f>
        <v>2.9499999999999997</v>
      </c>
      <c r="O25" s="44">
        <f>CHOOSE(Enlaces!$G$1,'TAM Aceite de Oliva'!M25,'TAM Aceite Virgen'!M25,'TAM Aceite Virgen Extra'!M25)</f>
        <v>6.8000000000000007</v>
      </c>
      <c r="P25" s="44">
        <f>CHOOSE(Enlaces!$G$1,'TAM Aceite de Oliva'!N25,'TAM Aceite Virgen'!N25,'TAM Aceite Virgen Extra'!N25)</f>
        <v>4.29</v>
      </c>
      <c r="Q25" s="44">
        <f>CHOOSE(Enlaces!$G$1,'TAM Aceite de Oliva'!O25,'TAM Aceite Virgen'!O25,'TAM Aceite Virgen Extra'!O25)</f>
        <v>9.879999999999999</v>
      </c>
      <c r="R25" s="44">
        <f>CHOOSE(Enlaces!$G$1,'TAM Aceite de Oliva'!P25,'TAM Aceite Virgen'!P25,'TAM Aceite Virgen Extra'!P25)</f>
        <v>9.61</v>
      </c>
    </row>
    <row r="26" spans="3:18" x14ac:dyDescent="0.3">
      <c r="C26" s="19">
        <f>CHOOSE(Enlaces!$G$1,'TAM Aceite de Oliva'!B26,'TAM Aceite Virgen'!B26,'TAM Aceite Virgen Extra'!B26)</f>
        <v>3.8000000000000012</v>
      </c>
      <c r="D26" s="18">
        <f>CHOOSE(Enlaces!$G$1,'TAM Aceite de Oliva'!C26,'TAM Aceite Virgen'!C26,'TAM Aceite Virgen Extra'!C26)</f>
        <v>3.9000000000000012</v>
      </c>
      <c r="F26" s="42" t="str">
        <f t="shared" si="0"/>
        <v>&gt;=3,8  - &lt; 3,9</v>
      </c>
      <c r="G26" s="44">
        <f>CHOOSE(Enlaces!$G$1,'TAM Aceite de Oliva'!E26,'TAM Aceite Virgen'!E26,'TAM Aceite Virgen Extra'!E26)</f>
        <v>20.41</v>
      </c>
      <c r="H26" s="44">
        <f>CHOOSE(Enlaces!$G$1,'TAM Aceite de Oliva'!F26,'TAM Aceite Virgen'!F26,'TAM Aceite Virgen Extra'!F26)</f>
        <v>18.41</v>
      </c>
      <c r="I26" s="44">
        <f>CHOOSE(Enlaces!$G$1,'TAM Aceite de Oliva'!G26,'TAM Aceite Virgen'!G26,'TAM Aceite Virgen Extra'!G26)</f>
        <v>5.17</v>
      </c>
      <c r="J26" s="44">
        <f>CHOOSE(Enlaces!$G$1,'TAM Aceite de Oliva'!H26,'TAM Aceite Virgen'!H26,'TAM Aceite Virgen Extra'!H26)</f>
        <v>6.32</v>
      </c>
      <c r="K26" s="44">
        <f>CHOOSE(Enlaces!$G$1,'TAM Aceite de Oliva'!I26,'TAM Aceite Virgen'!I26,'TAM Aceite Virgen Extra'!I26)</f>
        <v>6.5100000000000007</v>
      </c>
      <c r="L26" s="44">
        <f>CHOOSE(Enlaces!$G$1,'TAM Aceite de Oliva'!J26,'TAM Aceite Virgen'!J26,'TAM Aceite Virgen Extra'!J26)</f>
        <v>9.4799999999999986</v>
      </c>
      <c r="M26" s="44">
        <f>CHOOSE(Enlaces!$G$1,'TAM Aceite de Oliva'!K26,'TAM Aceite Virgen'!K26,'TAM Aceite Virgen Extra'!K26)</f>
        <v>8.620000000000001</v>
      </c>
      <c r="N26" s="44">
        <f>CHOOSE(Enlaces!$G$1,'TAM Aceite de Oliva'!L26,'TAM Aceite Virgen'!L26,'TAM Aceite Virgen Extra'!L26)</f>
        <v>8.65</v>
      </c>
      <c r="O26" s="44">
        <f>CHOOSE(Enlaces!$G$1,'TAM Aceite de Oliva'!M26,'TAM Aceite Virgen'!M26,'TAM Aceite Virgen Extra'!M26)</f>
        <v>10.55</v>
      </c>
      <c r="P26" s="44">
        <f>CHOOSE(Enlaces!$G$1,'TAM Aceite de Oliva'!N26,'TAM Aceite Virgen'!N26,'TAM Aceite Virgen Extra'!N26)</f>
        <v>6.68</v>
      </c>
      <c r="Q26" s="44">
        <f>CHOOSE(Enlaces!$G$1,'TAM Aceite de Oliva'!O26,'TAM Aceite Virgen'!O26,'TAM Aceite Virgen Extra'!O26)</f>
        <v>7.53</v>
      </c>
      <c r="R26" s="44">
        <f>CHOOSE(Enlaces!$G$1,'TAM Aceite de Oliva'!P26,'TAM Aceite Virgen'!P26,'TAM Aceite Virgen Extra'!P26)</f>
        <v>3.7699999999999996</v>
      </c>
    </row>
    <row r="27" spans="3:18" x14ac:dyDescent="0.3">
      <c r="C27" s="19">
        <f>CHOOSE(Enlaces!$G$1,'TAM Aceite de Oliva'!B27,'TAM Aceite Virgen'!B27,'TAM Aceite Virgen Extra'!B27)</f>
        <v>3.9000000000000012</v>
      </c>
      <c r="D27" s="18">
        <f>CHOOSE(Enlaces!$G$1,'TAM Aceite de Oliva'!C27,'TAM Aceite Virgen'!C27,'TAM Aceite Virgen Extra'!C27)</f>
        <v>4.0000000000000009</v>
      </c>
      <c r="F27" s="42" t="str">
        <f t="shared" si="0"/>
        <v>&gt;=3,9  - &lt; 4</v>
      </c>
      <c r="G27" s="44">
        <f>CHOOSE(Enlaces!$G$1,'TAM Aceite de Oliva'!E27,'TAM Aceite Virgen'!E27,'TAM Aceite Virgen Extra'!E27)</f>
        <v>6.43</v>
      </c>
      <c r="H27" s="44">
        <f>CHOOSE(Enlaces!$G$1,'TAM Aceite de Oliva'!F27,'TAM Aceite Virgen'!F27,'TAM Aceite Virgen Extra'!F27)</f>
        <v>6.51</v>
      </c>
      <c r="I27" s="44">
        <f>CHOOSE(Enlaces!$G$1,'TAM Aceite de Oliva'!G27,'TAM Aceite Virgen'!G27,'TAM Aceite Virgen Extra'!G27)</f>
        <v>9.3999999999999986</v>
      </c>
      <c r="J27" s="44">
        <f>CHOOSE(Enlaces!$G$1,'TAM Aceite de Oliva'!H27,'TAM Aceite Virgen'!H27,'TAM Aceite Virgen Extra'!H27)</f>
        <v>8.43</v>
      </c>
      <c r="K27" s="44">
        <f>CHOOSE(Enlaces!$G$1,'TAM Aceite de Oliva'!I27,'TAM Aceite Virgen'!I27,'TAM Aceite Virgen Extra'!I27)</f>
        <v>8.69</v>
      </c>
      <c r="L27" s="44">
        <f>CHOOSE(Enlaces!$G$1,'TAM Aceite de Oliva'!J27,'TAM Aceite Virgen'!J27,'TAM Aceite Virgen Extra'!J27)</f>
        <v>9.1100000000000012</v>
      </c>
      <c r="M27" s="44">
        <f>CHOOSE(Enlaces!$G$1,'TAM Aceite de Oliva'!K27,'TAM Aceite Virgen'!K27,'TAM Aceite Virgen Extra'!K27)</f>
        <v>11.79</v>
      </c>
      <c r="N27" s="44">
        <f>CHOOSE(Enlaces!$G$1,'TAM Aceite de Oliva'!L27,'TAM Aceite Virgen'!L27,'TAM Aceite Virgen Extra'!L27)</f>
        <v>12.64</v>
      </c>
      <c r="O27" s="44">
        <f>CHOOSE(Enlaces!$G$1,'TAM Aceite de Oliva'!M27,'TAM Aceite Virgen'!M27,'TAM Aceite Virgen Extra'!M27)</f>
        <v>9.17</v>
      </c>
      <c r="P27" s="44">
        <f>CHOOSE(Enlaces!$G$1,'TAM Aceite de Oliva'!N27,'TAM Aceite Virgen'!N27,'TAM Aceite Virgen Extra'!N27)</f>
        <v>10.93</v>
      </c>
      <c r="Q27" s="44">
        <f>CHOOSE(Enlaces!$G$1,'TAM Aceite de Oliva'!O27,'TAM Aceite Virgen'!O27,'TAM Aceite Virgen Extra'!O27)</f>
        <v>11.829999999999998</v>
      </c>
      <c r="R27" s="44">
        <f>CHOOSE(Enlaces!$G$1,'TAM Aceite de Oliva'!P27,'TAM Aceite Virgen'!P27,'TAM Aceite Virgen Extra'!P27)</f>
        <v>9.09</v>
      </c>
    </row>
    <row r="28" spans="3:18" x14ac:dyDescent="0.3">
      <c r="C28" s="19">
        <f>CHOOSE(Enlaces!$G$1,'TAM Aceite de Oliva'!B28,'TAM Aceite Virgen'!B28,'TAM Aceite Virgen Extra'!B28)</f>
        <v>4.0000000000000009</v>
      </c>
      <c r="D28" s="18">
        <f>CHOOSE(Enlaces!$G$1,'TAM Aceite de Oliva'!C28,'TAM Aceite Virgen'!C28,'TAM Aceite Virgen Extra'!C28)</f>
        <v>4.1000000000000005</v>
      </c>
      <c r="F28" s="42" t="str">
        <f t="shared" si="0"/>
        <v>&gt;=4  - &lt; 4,1</v>
      </c>
      <c r="G28" s="44">
        <f>CHOOSE(Enlaces!$G$1,'TAM Aceite de Oliva'!E28,'TAM Aceite Virgen'!E28,'TAM Aceite Virgen Extra'!E28)</f>
        <v>26.1</v>
      </c>
      <c r="H28" s="44">
        <f>CHOOSE(Enlaces!$G$1,'TAM Aceite de Oliva'!F28,'TAM Aceite Virgen'!F28,'TAM Aceite Virgen Extra'!F28)</f>
        <v>41.610000000000007</v>
      </c>
      <c r="I28" s="44">
        <f>CHOOSE(Enlaces!$G$1,'TAM Aceite de Oliva'!G28,'TAM Aceite Virgen'!G28,'TAM Aceite Virgen Extra'!G28)</f>
        <v>36.949999999999996</v>
      </c>
      <c r="J28" s="44">
        <f>CHOOSE(Enlaces!$G$1,'TAM Aceite de Oliva'!H28,'TAM Aceite Virgen'!H28,'TAM Aceite Virgen Extra'!H28)</f>
        <v>37.61</v>
      </c>
      <c r="K28" s="44">
        <f>CHOOSE(Enlaces!$G$1,'TAM Aceite de Oliva'!I28,'TAM Aceite Virgen'!I28,'TAM Aceite Virgen Extra'!I28)</f>
        <v>34.82</v>
      </c>
      <c r="L28" s="44">
        <f>CHOOSE(Enlaces!$G$1,'TAM Aceite de Oliva'!J28,'TAM Aceite Virgen'!J28,'TAM Aceite Virgen Extra'!J28)</f>
        <v>30.220000000000002</v>
      </c>
      <c r="M28" s="44">
        <f>CHOOSE(Enlaces!$G$1,'TAM Aceite de Oliva'!K28,'TAM Aceite Virgen'!K28,'TAM Aceite Virgen Extra'!K28)</f>
        <v>34.940000000000005</v>
      </c>
      <c r="N28" s="44">
        <f>CHOOSE(Enlaces!$G$1,'TAM Aceite de Oliva'!L28,'TAM Aceite Virgen'!L28,'TAM Aceite Virgen Extra'!L28)</f>
        <v>34.82</v>
      </c>
      <c r="O28" s="44">
        <f>CHOOSE(Enlaces!$G$1,'TAM Aceite de Oliva'!M28,'TAM Aceite Virgen'!M28,'TAM Aceite Virgen Extra'!M28)</f>
        <v>25.87</v>
      </c>
      <c r="P28" s="44">
        <f>CHOOSE(Enlaces!$G$1,'TAM Aceite de Oliva'!N28,'TAM Aceite Virgen'!N28,'TAM Aceite Virgen Extra'!N28)</f>
        <v>15.530000000000001</v>
      </c>
      <c r="Q28" s="44">
        <f>CHOOSE(Enlaces!$G$1,'TAM Aceite de Oliva'!O28,'TAM Aceite Virgen'!O28,'TAM Aceite Virgen Extra'!O28)</f>
        <v>1.49</v>
      </c>
      <c r="R28" s="44">
        <f>CHOOSE(Enlaces!$G$1,'TAM Aceite de Oliva'!P28,'TAM Aceite Virgen'!P28,'TAM Aceite Virgen Extra'!P28)</f>
        <v>1.2</v>
      </c>
    </row>
    <row r="29" spans="3:18" x14ac:dyDescent="0.3">
      <c r="C29" s="19">
        <f>CHOOSE(Enlaces!$G$1,'TAM Aceite de Oliva'!B29,'TAM Aceite Virgen'!B29,'TAM Aceite Virgen Extra'!B29)</f>
        <v>4.1000000000000005</v>
      </c>
      <c r="D29" s="18">
        <f>CHOOSE(Enlaces!$G$1,'TAM Aceite de Oliva'!C29,'TAM Aceite Virgen'!C29,'TAM Aceite Virgen Extra'!C29)</f>
        <v>4.2</v>
      </c>
      <c r="F29" s="42" t="str">
        <f t="shared" si="0"/>
        <v>&gt;=4,1  - &lt; 4,2</v>
      </c>
      <c r="G29" s="44">
        <f>CHOOSE(Enlaces!$G$1,'TAM Aceite de Oliva'!E29,'TAM Aceite Virgen'!E29,'TAM Aceite Virgen Extra'!E29)</f>
        <v>16.68</v>
      </c>
      <c r="H29" s="44">
        <f>CHOOSE(Enlaces!$G$1,'TAM Aceite de Oliva'!F29,'TAM Aceite Virgen'!F29,'TAM Aceite Virgen Extra'!F29)</f>
        <v>5.78</v>
      </c>
      <c r="I29" s="44">
        <f>CHOOSE(Enlaces!$G$1,'TAM Aceite de Oliva'!G29,'TAM Aceite Virgen'!G29,'TAM Aceite Virgen Extra'!G29)</f>
        <v>7.3900000000000006</v>
      </c>
      <c r="J29" s="44">
        <f>CHOOSE(Enlaces!$G$1,'TAM Aceite de Oliva'!H29,'TAM Aceite Virgen'!H29,'TAM Aceite Virgen Extra'!H29)</f>
        <v>10.43</v>
      </c>
      <c r="K29" s="44">
        <f>CHOOSE(Enlaces!$G$1,'TAM Aceite de Oliva'!I29,'TAM Aceite Virgen'!I29,'TAM Aceite Virgen Extra'!I29)</f>
        <v>9.0300000000000011</v>
      </c>
      <c r="L29" s="44">
        <f>CHOOSE(Enlaces!$G$1,'TAM Aceite de Oliva'!J29,'TAM Aceite Virgen'!J29,'TAM Aceite Virgen Extra'!J29)</f>
        <v>7.89</v>
      </c>
      <c r="M29" s="44">
        <f>CHOOSE(Enlaces!$G$1,'TAM Aceite de Oliva'!K29,'TAM Aceite Virgen'!K29,'TAM Aceite Virgen Extra'!K29)</f>
        <v>5.8599999999999994</v>
      </c>
      <c r="N29" s="44">
        <f>CHOOSE(Enlaces!$G$1,'TAM Aceite de Oliva'!L29,'TAM Aceite Virgen'!L29,'TAM Aceite Virgen Extra'!L29)</f>
        <v>5.6</v>
      </c>
      <c r="O29" s="44">
        <f>CHOOSE(Enlaces!$G$1,'TAM Aceite de Oliva'!M29,'TAM Aceite Virgen'!M29,'TAM Aceite Virgen Extra'!M29)</f>
        <v>3.6</v>
      </c>
      <c r="P29" s="44">
        <f>CHOOSE(Enlaces!$G$1,'TAM Aceite de Oliva'!N29,'TAM Aceite Virgen'!N29,'TAM Aceite Virgen Extra'!N29)</f>
        <v>2.54</v>
      </c>
      <c r="Q29" s="44">
        <f>CHOOSE(Enlaces!$G$1,'TAM Aceite de Oliva'!O29,'TAM Aceite Virgen'!O29,'TAM Aceite Virgen Extra'!O29)</f>
        <v>1.2999999999999998</v>
      </c>
      <c r="R29" s="44">
        <f>CHOOSE(Enlaces!$G$1,'TAM Aceite de Oliva'!P29,'TAM Aceite Virgen'!P29,'TAM Aceite Virgen Extra'!P29)</f>
        <v>1.0699999999999998</v>
      </c>
    </row>
    <row r="30" spans="3:18" x14ac:dyDescent="0.3">
      <c r="C30" s="19">
        <f>CHOOSE(Enlaces!$G$1,'TAM Aceite de Oliva'!B30,'TAM Aceite Virgen'!B30,'TAM Aceite Virgen Extra'!B30)</f>
        <v>4.2</v>
      </c>
      <c r="D30" s="18">
        <f>CHOOSE(Enlaces!$G$1,'TAM Aceite de Oliva'!C30,'TAM Aceite Virgen'!C30,'TAM Aceite Virgen Extra'!C30)</f>
        <v>4.3</v>
      </c>
      <c r="F30" s="42" t="str">
        <f t="shared" si="0"/>
        <v>&gt;=4,2  - &lt; 4,3</v>
      </c>
      <c r="G30" s="44">
        <f>CHOOSE(Enlaces!$G$1,'TAM Aceite de Oliva'!E30,'TAM Aceite Virgen'!E30,'TAM Aceite Virgen Extra'!E30)</f>
        <v>1.77</v>
      </c>
      <c r="H30" s="44">
        <f>CHOOSE(Enlaces!$G$1,'TAM Aceite de Oliva'!F30,'TAM Aceite Virgen'!F30,'TAM Aceite Virgen Extra'!F30)</f>
        <v>1.76</v>
      </c>
      <c r="I30" s="44">
        <f>CHOOSE(Enlaces!$G$1,'TAM Aceite de Oliva'!G30,'TAM Aceite Virgen'!G30,'TAM Aceite Virgen Extra'!G30)</f>
        <v>3.21</v>
      </c>
      <c r="J30" s="44">
        <f>CHOOSE(Enlaces!$G$1,'TAM Aceite de Oliva'!H30,'TAM Aceite Virgen'!H30,'TAM Aceite Virgen Extra'!H30)</f>
        <v>3.21</v>
      </c>
      <c r="K30" s="44">
        <f>CHOOSE(Enlaces!$G$1,'TAM Aceite de Oliva'!I30,'TAM Aceite Virgen'!I30,'TAM Aceite Virgen Extra'!I30)</f>
        <v>3.12</v>
      </c>
      <c r="L30" s="44">
        <f>CHOOSE(Enlaces!$G$1,'TAM Aceite de Oliva'!J30,'TAM Aceite Virgen'!J30,'TAM Aceite Virgen Extra'!J30)</f>
        <v>2.5199999999999996</v>
      </c>
      <c r="M30" s="44">
        <f>CHOOSE(Enlaces!$G$1,'TAM Aceite de Oliva'!K30,'TAM Aceite Virgen'!K30,'TAM Aceite Virgen Extra'!K30)</f>
        <v>3.2800000000000002</v>
      </c>
      <c r="N30" s="44">
        <f>CHOOSE(Enlaces!$G$1,'TAM Aceite de Oliva'!L30,'TAM Aceite Virgen'!L30,'TAM Aceite Virgen Extra'!L30)</f>
        <v>2.99</v>
      </c>
      <c r="O30" s="44">
        <f>CHOOSE(Enlaces!$G$1,'TAM Aceite de Oliva'!M30,'TAM Aceite Virgen'!M30,'TAM Aceite Virgen Extra'!M30)</f>
        <v>1.01</v>
      </c>
      <c r="P30" s="44">
        <f>CHOOSE(Enlaces!$G$1,'TAM Aceite de Oliva'!N30,'TAM Aceite Virgen'!N30,'TAM Aceite Virgen Extra'!N30)</f>
        <v>0.44000000000000006</v>
      </c>
      <c r="Q30" s="44">
        <f>CHOOSE(Enlaces!$G$1,'TAM Aceite de Oliva'!O30,'TAM Aceite Virgen'!O30,'TAM Aceite Virgen Extra'!O30)</f>
        <v>0.47000000000000003</v>
      </c>
      <c r="R30" s="44">
        <f>CHOOSE(Enlaces!$G$1,'TAM Aceite de Oliva'!P30,'TAM Aceite Virgen'!P30,'TAM Aceite Virgen Extra'!P30)</f>
        <v>0.28999999999999998</v>
      </c>
    </row>
    <row r="31" spans="3:18" x14ac:dyDescent="0.3">
      <c r="C31" s="19">
        <f>CHOOSE(Enlaces!$G$1,'TAM Aceite de Oliva'!B31,'TAM Aceite Virgen'!B31,'TAM Aceite Virgen Extra'!B31)</f>
        <v>4.3</v>
      </c>
      <c r="D31" s="18">
        <f>CHOOSE(Enlaces!$G$1,'TAM Aceite de Oliva'!C31,'TAM Aceite Virgen'!C31,'TAM Aceite Virgen Extra'!C31)</f>
        <v>4.3999999999999995</v>
      </c>
      <c r="F31" s="42" t="str">
        <f>"&gt;="&amp;C31&amp;"  - &lt; "&amp;D31</f>
        <v>&gt;=4,3  - &lt; 4,4</v>
      </c>
      <c r="G31" s="44">
        <f>CHOOSE(Enlaces!$G$1,'TAM Aceite de Oliva'!E31,'TAM Aceite Virgen'!E31,'TAM Aceite Virgen Extra'!E31)</f>
        <v>2.41</v>
      </c>
      <c r="H31" s="44">
        <f>CHOOSE(Enlaces!$G$1,'TAM Aceite de Oliva'!F31,'TAM Aceite Virgen'!F31,'TAM Aceite Virgen Extra'!F31)</f>
        <v>2.6900000000000004</v>
      </c>
      <c r="I31" s="44">
        <f>CHOOSE(Enlaces!$G$1,'TAM Aceite de Oliva'!G31,'TAM Aceite Virgen'!G31,'TAM Aceite Virgen Extra'!G31)</f>
        <v>3.7199999999999998</v>
      </c>
      <c r="J31" s="44">
        <f>CHOOSE(Enlaces!$G$1,'TAM Aceite de Oliva'!H31,'TAM Aceite Virgen'!H31,'TAM Aceite Virgen Extra'!H31)</f>
        <v>2.61</v>
      </c>
      <c r="K31" s="44">
        <f>CHOOSE(Enlaces!$G$1,'TAM Aceite de Oliva'!I31,'TAM Aceite Virgen'!I31,'TAM Aceite Virgen Extra'!I31)</f>
        <v>4.3099999999999996</v>
      </c>
      <c r="L31" s="44">
        <f>CHOOSE(Enlaces!$G$1,'TAM Aceite de Oliva'!J31,'TAM Aceite Virgen'!J31,'TAM Aceite Virgen Extra'!J31)</f>
        <v>3.13</v>
      </c>
      <c r="M31" s="44">
        <f>CHOOSE(Enlaces!$G$1,'TAM Aceite de Oliva'!K31,'TAM Aceite Virgen'!K31,'TAM Aceite Virgen Extra'!K31)</f>
        <v>2.25</v>
      </c>
      <c r="N31" s="44">
        <f>CHOOSE(Enlaces!$G$1,'TAM Aceite de Oliva'!L31,'TAM Aceite Virgen'!L31,'TAM Aceite Virgen Extra'!L31)</f>
        <v>2.7</v>
      </c>
      <c r="O31" s="44">
        <f>CHOOSE(Enlaces!$G$1,'TAM Aceite de Oliva'!M31,'TAM Aceite Virgen'!M31,'TAM Aceite Virgen Extra'!M31)</f>
        <v>0.79</v>
      </c>
      <c r="P31" s="44">
        <f>CHOOSE(Enlaces!$G$1,'TAM Aceite de Oliva'!N31,'TAM Aceite Virgen'!N31,'TAM Aceite Virgen Extra'!N31)</f>
        <v>0.37</v>
      </c>
      <c r="Q31" s="44">
        <f>CHOOSE(Enlaces!$G$1,'TAM Aceite de Oliva'!O31,'TAM Aceite Virgen'!O31,'TAM Aceite Virgen Extra'!O31)</f>
        <v>0.6</v>
      </c>
      <c r="R31" s="44">
        <f>CHOOSE(Enlaces!$G$1,'TAM Aceite de Oliva'!P31,'TAM Aceite Virgen'!P31,'TAM Aceite Virgen Extra'!P31)</f>
        <v>0.27</v>
      </c>
    </row>
    <row r="32" spans="3:18" x14ac:dyDescent="0.3">
      <c r="C32" s="19">
        <f>CHOOSE(Enlaces!$G$1,'TAM Aceite de Oliva'!B32,'TAM Aceite Virgen'!B32,'TAM Aceite Virgen Extra'!B32)</f>
        <v>4.3999999999999995</v>
      </c>
      <c r="D32" s="18">
        <f>CHOOSE(Enlaces!$G$1,'TAM Aceite de Oliva'!C32,'TAM Aceite Virgen'!C32,'TAM Aceite Virgen Extra'!C32)</f>
        <v>4.4999999999999991</v>
      </c>
      <c r="F32" s="42" t="str">
        <f>"&gt;="&amp;C32&amp;"  - &lt; "&amp;D32</f>
        <v>&gt;=4,4  - &lt; 4,5</v>
      </c>
      <c r="G32" s="44">
        <f>CHOOSE(Enlaces!$G$1,'TAM Aceite de Oliva'!E32,'TAM Aceite Virgen'!E32,'TAM Aceite Virgen Extra'!E32)</f>
        <v>0.59000000000000008</v>
      </c>
      <c r="H32" s="44">
        <f>CHOOSE(Enlaces!$G$1,'TAM Aceite de Oliva'!F32,'TAM Aceite Virgen'!F32,'TAM Aceite Virgen Extra'!F32)</f>
        <v>1</v>
      </c>
      <c r="I32" s="44">
        <f>CHOOSE(Enlaces!$G$1,'TAM Aceite de Oliva'!G32,'TAM Aceite Virgen'!G32,'TAM Aceite Virgen Extra'!G32)</f>
        <v>1.3699999999999999</v>
      </c>
      <c r="J32" s="44">
        <f>CHOOSE(Enlaces!$G$1,'TAM Aceite de Oliva'!H32,'TAM Aceite Virgen'!H32,'TAM Aceite Virgen Extra'!H32)</f>
        <v>2.33</v>
      </c>
      <c r="K32" s="44">
        <f>CHOOSE(Enlaces!$G$1,'TAM Aceite de Oliva'!I32,'TAM Aceite Virgen'!I32,'TAM Aceite Virgen Extra'!I32)</f>
        <v>1.31</v>
      </c>
      <c r="L32" s="44">
        <f>CHOOSE(Enlaces!$G$1,'TAM Aceite de Oliva'!J32,'TAM Aceite Virgen'!J32,'TAM Aceite Virgen Extra'!J32)</f>
        <v>0.69</v>
      </c>
      <c r="M32" s="44">
        <f>CHOOSE(Enlaces!$G$1,'TAM Aceite de Oliva'!K32,'TAM Aceite Virgen'!K32,'TAM Aceite Virgen Extra'!K32)</f>
        <v>1.02</v>
      </c>
      <c r="N32" s="44">
        <f>CHOOSE(Enlaces!$G$1,'TAM Aceite de Oliva'!L32,'TAM Aceite Virgen'!L32,'TAM Aceite Virgen Extra'!L32)</f>
        <v>1.05</v>
      </c>
      <c r="O32" s="44">
        <f>CHOOSE(Enlaces!$G$1,'TAM Aceite de Oliva'!M32,'TAM Aceite Virgen'!M32,'TAM Aceite Virgen Extra'!M32)</f>
        <v>0.85</v>
      </c>
      <c r="P32" s="44">
        <f>CHOOSE(Enlaces!$G$1,'TAM Aceite de Oliva'!N32,'TAM Aceite Virgen'!N32,'TAM Aceite Virgen Extra'!N32)</f>
        <v>0.81</v>
      </c>
      <c r="Q32" s="44">
        <f>CHOOSE(Enlaces!$G$1,'TAM Aceite de Oliva'!O32,'TAM Aceite Virgen'!O32,'TAM Aceite Virgen Extra'!O32)</f>
        <v>0.39</v>
      </c>
      <c r="R32" s="44">
        <f>CHOOSE(Enlaces!$G$1,'TAM Aceite de Oliva'!P32,'TAM Aceite Virgen'!P32,'TAM Aceite Virgen Extra'!P32)</f>
        <v>0.22</v>
      </c>
    </row>
    <row r="33" spans="3:18" x14ac:dyDescent="0.3">
      <c r="C33" s="54">
        <f>CHOOSE(Enlaces!$G$1,'TAM Aceite de Oliva'!B33,'TAM Aceite Virgen'!B33,'TAM Aceite Virgen Extra'!B33)</f>
        <v>4.4999999999999991</v>
      </c>
      <c r="D33" s="55">
        <f>CHOOSE(Enlaces!$G$1,'TAM Aceite de Oliva'!C33,'TAM Aceite Virgen'!C33,'TAM Aceite Virgen Extra'!C33)</f>
        <v>0</v>
      </c>
      <c r="F33" s="42" t="str">
        <f>"&gt;="&amp;C33</f>
        <v>&gt;=4,5</v>
      </c>
      <c r="G33" s="44">
        <f>CHOOSE(Enlaces!$G$1,'TAM Aceite de Oliva'!E33,'TAM Aceite Virgen'!E33,'TAM Aceite Virgen Extra'!E33)</f>
        <v>16.919999999999998</v>
      </c>
      <c r="H33" s="44">
        <f>CHOOSE(Enlaces!$G$1,'TAM Aceite de Oliva'!F33,'TAM Aceite Virgen'!F33,'TAM Aceite Virgen Extra'!F33)</f>
        <v>10.76</v>
      </c>
      <c r="I33" s="44">
        <f>CHOOSE(Enlaces!$G$1,'TAM Aceite de Oliva'!G33,'TAM Aceite Virgen'!G33,'TAM Aceite Virgen Extra'!G33)</f>
        <v>20.779999999999994</v>
      </c>
      <c r="J33" s="44">
        <f>CHOOSE(Enlaces!$G$1,'TAM Aceite de Oliva'!H33,'TAM Aceite Virgen'!H33,'TAM Aceite Virgen Extra'!H33)</f>
        <v>12.990000000000002</v>
      </c>
      <c r="K33" s="44">
        <f>CHOOSE(Enlaces!$G$1,'TAM Aceite de Oliva'!I33,'TAM Aceite Virgen'!I33,'TAM Aceite Virgen Extra'!I33)</f>
        <v>15.949999999999998</v>
      </c>
      <c r="L33" s="44">
        <f>CHOOSE(Enlaces!$G$1,'TAM Aceite de Oliva'!J33,'TAM Aceite Virgen'!J33,'TAM Aceite Virgen Extra'!J33)</f>
        <v>16.359999999999996</v>
      </c>
      <c r="M33" s="44">
        <f>CHOOSE(Enlaces!$G$1,'TAM Aceite de Oliva'!K33,'TAM Aceite Virgen'!K33,'TAM Aceite Virgen Extra'!K33)</f>
        <v>14.620000000000001</v>
      </c>
      <c r="N33" s="44">
        <f>CHOOSE(Enlaces!$G$1,'TAM Aceite de Oliva'!L33,'TAM Aceite Virgen'!L33,'TAM Aceite Virgen Extra'!L33)</f>
        <v>17.050000000000004</v>
      </c>
      <c r="O33" s="44">
        <f>CHOOSE(Enlaces!$G$1,'TAM Aceite de Oliva'!M33,'TAM Aceite Virgen'!M33,'TAM Aceite Virgen Extra'!M33)</f>
        <v>13.010000000000002</v>
      </c>
      <c r="P33" s="44">
        <f>CHOOSE(Enlaces!$G$1,'TAM Aceite de Oliva'!N33,'TAM Aceite Virgen'!N33,'TAM Aceite Virgen Extra'!N33)</f>
        <v>10.19</v>
      </c>
      <c r="Q33" s="44">
        <f>CHOOSE(Enlaces!$G$1,'TAM Aceite de Oliva'!O33,'TAM Aceite Virgen'!O33,'TAM Aceite Virgen Extra'!O33)</f>
        <v>12.769999999999996</v>
      </c>
      <c r="R33" s="44">
        <f>CHOOSE(Enlaces!$G$1,'TAM Aceite de Oliva'!P33,'TAM Aceite Virgen'!P33,'TAM Aceite Virgen Extra'!P33)</f>
        <v>6.6000000000000005</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workbookViewId="0">
      <selection activeCell="E13" sqref="E13"/>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7" t="s">
        <v>323</v>
      </c>
      <c r="G4" s="68"/>
      <c r="H4" s="68"/>
      <c r="I4" s="69"/>
    </row>
    <row r="5" spans="2:9" s="48" customFormat="1" ht="35.25" customHeight="1" x14ac:dyDescent="0.3">
      <c r="C5" s="49" t="s">
        <v>305</v>
      </c>
      <c r="D5" s="48" t="s">
        <v>313</v>
      </c>
      <c r="F5" s="70"/>
      <c r="G5" s="71"/>
      <c r="H5" s="71"/>
      <c r="I5" s="72"/>
    </row>
    <row r="6" spans="2:9" s="48" customFormat="1" ht="35.25" customHeight="1" x14ac:dyDescent="0.3">
      <c r="C6" s="49" t="s">
        <v>306</v>
      </c>
      <c r="D6" s="51" t="s">
        <v>315</v>
      </c>
      <c r="F6" s="70"/>
      <c r="G6" s="71"/>
      <c r="H6" s="71"/>
      <c r="I6" s="72"/>
    </row>
    <row r="7" spans="2:9" s="48" customFormat="1" ht="35.25" customHeight="1" x14ac:dyDescent="0.3">
      <c r="C7" s="49" t="s">
        <v>307</v>
      </c>
      <c r="D7" s="51" t="s">
        <v>314</v>
      </c>
      <c r="F7" s="70"/>
      <c r="G7" s="71"/>
      <c r="H7" s="71"/>
      <c r="I7" s="72"/>
    </row>
    <row r="8" spans="2:9" s="48" customFormat="1" ht="35.25" customHeight="1" x14ac:dyDescent="0.3">
      <c r="C8" s="49" t="s">
        <v>308</v>
      </c>
      <c r="D8" s="48" t="s">
        <v>316</v>
      </c>
      <c r="F8" s="70"/>
      <c r="G8" s="71"/>
      <c r="H8" s="71"/>
      <c r="I8" s="72"/>
    </row>
    <row r="9" spans="2:9" s="48" customFormat="1" ht="35.25" customHeight="1" x14ac:dyDescent="0.3">
      <c r="C9" s="49" t="s">
        <v>317</v>
      </c>
      <c r="D9" s="48" t="s">
        <v>318</v>
      </c>
      <c r="F9" s="70"/>
      <c r="G9" s="71"/>
      <c r="H9" s="71"/>
      <c r="I9" s="72"/>
    </row>
    <row r="10" spans="2:9" s="48" customFormat="1" ht="35.25" customHeight="1" x14ac:dyDescent="0.3">
      <c r="C10" s="49" t="s">
        <v>320</v>
      </c>
      <c r="D10" s="48" t="s">
        <v>319</v>
      </c>
      <c r="F10" s="70"/>
      <c r="G10" s="71"/>
      <c r="H10" s="71"/>
      <c r="I10" s="72"/>
    </row>
    <row r="11" spans="2:9" s="48" customFormat="1" ht="35.25" customHeight="1" x14ac:dyDescent="0.3">
      <c r="C11" s="49" t="s">
        <v>321</v>
      </c>
      <c r="D11" s="48" t="s">
        <v>322</v>
      </c>
      <c r="F11" s="70"/>
      <c r="G11" s="71"/>
      <c r="H11" s="71"/>
      <c r="I11" s="72"/>
    </row>
    <row r="12" spans="2:9" s="48" customFormat="1" ht="35.25" customHeight="1" thickBot="1" x14ac:dyDescent="0.35">
      <c r="C12" s="49" t="s">
        <v>324</v>
      </c>
      <c r="D12" s="48" t="s">
        <v>309</v>
      </c>
      <c r="F12" s="73"/>
      <c r="G12" s="74"/>
      <c r="H12" s="74"/>
      <c r="I12" s="75"/>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CT287"/>
  <sheetViews>
    <sheetView workbookViewId="0">
      <pane xSplit="2" ySplit="3" topLeftCell="CH4" activePane="bottomRight" state="frozen"/>
      <selection activeCell="A287" sqref="A287"/>
      <selection pane="topRight" activeCell="A287" sqref="A287"/>
      <selection pane="bottomLeft" activeCell="A287" sqref="A287"/>
      <selection pane="bottomRight" activeCell="CO284" sqref="CO284"/>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98"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row>
    <row r="2" spans="1:98"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row>
    <row r="3" spans="1:98"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row>
    <row r="4" spans="1:9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row>
    <row r="5" spans="1:9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row>
    <row r="6" spans="1:98"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row>
    <row r="7" spans="1:9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row>
    <row r="8" spans="1:9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row>
    <row r="9" spans="1:9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row>
    <row r="10" spans="1:9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row>
    <row r="11" spans="1:9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row>
    <row r="12" spans="1:9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row>
    <row r="13" spans="1:9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row>
    <row r="14" spans="1:9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row>
    <row r="15" spans="1:9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row>
    <row r="16" spans="1:9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row>
    <row r="17" spans="1:9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row>
    <row r="18" spans="1:9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row>
    <row r="19" spans="1:9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row>
    <row r="20" spans="1:9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row>
    <row r="21" spans="1:9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row>
    <row r="22" spans="1:9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row>
    <row r="23" spans="1:9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row>
    <row r="24" spans="1:98"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row>
    <row r="25" spans="1:98"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row>
    <row r="26" spans="1:9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row>
    <row r="27" spans="1:9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row>
    <row r="28" spans="1:9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row>
    <row r="29" spans="1:9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row>
    <row r="30" spans="1:9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row>
    <row r="31" spans="1:98"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row>
    <row r="32" spans="1:9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row>
    <row r="33" spans="1:9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row>
    <row r="34" spans="1:9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row>
    <row r="35" spans="1:9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row>
    <row r="36" spans="1:9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row>
    <row r="37" spans="1:98"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row>
    <row r="38" spans="1:98"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row>
    <row r="39" spans="1:9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row>
    <row r="40" spans="1:9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row>
    <row r="41" spans="1:98"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row>
    <row r="42" spans="1:98"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row>
    <row r="43" spans="1:9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row>
    <row r="44" spans="1:98"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row>
    <row r="45" spans="1:98"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row>
    <row r="46" spans="1:98"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row>
    <row r="47" spans="1:98"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row>
    <row r="48" spans="1:98"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row>
    <row r="49" spans="1:98"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row>
    <row r="50" spans="1:98"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row>
    <row r="51" spans="1:98"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row>
    <row r="52" spans="1:98"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row>
    <row r="53" spans="1:98"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row>
    <row r="54" spans="1:98"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row>
    <row r="55" spans="1:98"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row>
    <row r="56" spans="1:98"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row>
    <row r="57" spans="1:98"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row>
    <row r="58" spans="1:98"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row>
    <row r="59" spans="1:98"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row>
    <row r="60" spans="1:98"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row>
    <row r="61" spans="1:98"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row>
    <row r="62" spans="1:98"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row>
    <row r="63" spans="1:98"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row>
    <row r="64" spans="1:98"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row>
    <row r="65" spans="1:98"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row>
    <row r="66" spans="1:98"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row>
    <row r="67" spans="1:98"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row>
    <row r="68" spans="1:98"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row>
    <row r="69" spans="1:98"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row>
    <row r="70" spans="1:98"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row>
    <row r="71" spans="1:98"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row>
    <row r="72" spans="1:98"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row>
    <row r="73" spans="1:98"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row>
    <row r="74" spans="1:98"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row>
    <row r="75" spans="1:98"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row>
    <row r="76" spans="1:98"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row>
    <row r="77" spans="1:98"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row>
    <row r="78" spans="1:98"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row>
    <row r="79" spans="1:98"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row>
    <row r="80" spans="1:98"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row>
    <row r="81" spans="1:98"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row>
    <row r="82" spans="1:98"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row>
    <row r="83" spans="1:98"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row>
    <row r="84" spans="1:98"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row>
    <row r="85" spans="1:98"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row>
    <row r="86" spans="1:98"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row>
    <row r="87" spans="1:98"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row>
    <row r="88" spans="1:98"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row>
    <row r="89" spans="1:98"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row>
    <row r="90" spans="1:98"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row>
    <row r="91" spans="1:98"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row>
    <row r="92" spans="1:98"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row>
    <row r="93" spans="1:98"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row>
    <row r="94" spans="1:98"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row>
    <row r="95" spans="1:98"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row>
    <row r="96" spans="1:98"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row>
    <row r="97" spans="1:98"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row>
    <row r="98" spans="1:98"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row>
    <row r="99" spans="1:98"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row>
    <row r="100" spans="1:98"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row>
    <row r="101" spans="1:98"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row>
    <row r="102" spans="1:98"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row>
    <row r="103" spans="1:98"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row>
    <row r="104" spans="1:98"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row>
    <row r="105" spans="1:98"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row>
    <row r="106" spans="1:98"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row>
    <row r="107" spans="1:98"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row>
    <row r="108" spans="1:98"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row>
    <row r="109" spans="1:98"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row>
    <row r="110" spans="1:98"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row>
    <row r="111" spans="1:98"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row>
    <row r="112" spans="1:98"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row>
    <row r="113" spans="1:98"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row>
    <row r="114" spans="1:98"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row>
    <row r="115" spans="1:98"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row>
    <row r="116" spans="1:98"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row>
    <row r="117" spans="1:98"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row>
    <row r="118" spans="1:98"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row>
    <row r="119" spans="1:98"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row>
    <row r="120" spans="1:98"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row>
    <row r="121" spans="1:98"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row>
    <row r="122" spans="1:98"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row>
    <row r="123" spans="1:98"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row>
    <row r="124" spans="1:98"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row>
    <row r="125" spans="1:98"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row>
    <row r="126" spans="1:98"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row>
    <row r="127" spans="1:98"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row>
    <row r="128" spans="1:98"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row>
    <row r="129" spans="1:98"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row>
    <row r="130" spans="1:98"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row>
    <row r="131" spans="1:98"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row>
    <row r="132" spans="1:98"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row>
    <row r="133" spans="1:98"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row>
    <row r="134" spans="1:98"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row>
    <row r="135" spans="1:98"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row>
    <row r="136" spans="1:98"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row>
    <row r="137" spans="1:98"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row>
    <row r="138" spans="1:98"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row>
    <row r="139" spans="1:98"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row>
    <row r="140" spans="1:98"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row>
    <row r="141" spans="1:98"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row>
    <row r="142" spans="1:98"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row>
    <row r="143" spans="1:98"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row>
    <row r="144" spans="1:98"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row>
    <row r="145" spans="1:98"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row>
    <row r="146" spans="1:98"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row>
    <row r="147" spans="1:98"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row>
    <row r="148" spans="1:98"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row>
    <row r="149" spans="1:98"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row>
    <row r="150" spans="1:98"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row>
    <row r="151" spans="1:98"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row>
    <row r="152" spans="1:98"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row>
    <row r="153" spans="1:98"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row>
    <row r="154" spans="1:98"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row>
    <row r="155" spans="1:98"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row>
    <row r="156" spans="1:98"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row>
    <row r="157" spans="1:98"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row>
    <row r="158" spans="1:98"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row>
    <row r="159" spans="1:98"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row>
    <row r="160" spans="1:98"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row>
    <row r="161" spans="1:98"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row>
    <row r="162" spans="1:98"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row>
    <row r="163" spans="1:98"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row>
    <row r="164" spans="1:98"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row>
    <row r="165" spans="1:98"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row>
    <row r="166" spans="1:98"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row>
    <row r="167" spans="1:98"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row>
    <row r="168" spans="1:98"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row>
    <row r="169" spans="1:98"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row>
    <row r="170" spans="1:98"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row>
    <row r="171" spans="1:98"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row>
    <row r="172" spans="1:98"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row>
    <row r="173" spans="1:98"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row>
    <row r="174" spans="1:98"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row>
    <row r="175" spans="1:98"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row>
    <row r="176" spans="1:98"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row>
    <row r="177" spans="1:98"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row>
    <row r="178" spans="1:98"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row>
    <row r="179" spans="1:98"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row>
    <row r="180" spans="1:98"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row>
    <row r="181" spans="1:9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row>
    <row r="182" spans="1:9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row>
    <row r="183" spans="1:9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row>
    <row r="184" spans="1:9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row>
    <row r="185" spans="1:9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row>
    <row r="186" spans="1:9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row>
    <row r="187" spans="1:9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row>
    <row r="188" spans="1:98"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row>
    <row r="189" spans="1:98"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row>
    <row r="190" spans="1:9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row>
    <row r="191" spans="1:9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row>
    <row r="192" spans="1:9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row>
    <row r="193" spans="1:98"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row>
    <row r="194" spans="1:98"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row>
    <row r="195" spans="1:98"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row>
    <row r="196" spans="1:98"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row>
    <row r="197" spans="1:98"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row>
    <row r="198" spans="1:98"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row>
    <row r="199" spans="1:98"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row>
    <row r="200" spans="1:98"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row>
    <row r="201" spans="1:98"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row>
    <row r="202" spans="1:98"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row>
    <row r="203" spans="1:98"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row>
    <row r="204" spans="1:98"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row>
    <row r="205" spans="1:98"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row>
    <row r="206" spans="1:9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row>
    <row r="207" spans="1:98"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row>
    <row r="208" spans="1:9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row>
    <row r="209" spans="1:9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row>
    <row r="210" spans="1:98"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row>
    <row r="211" spans="1:9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row>
    <row r="212" spans="1:9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row>
    <row r="213" spans="1:98"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row>
    <row r="214" spans="1:98"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row>
    <row r="215" spans="1:98"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row>
    <row r="216" spans="1:98"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row>
    <row r="217" spans="1:98"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row>
    <row r="218" spans="1:9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row>
    <row r="219" spans="1:9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row>
    <row r="220" spans="1:98"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row>
    <row r="221" spans="1:98"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row>
    <row r="222" spans="1:9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row>
    <row r="223" spans="1:9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row>
    <row r="224" spans="1:98"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row>
    <row r="225" spans="1:9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row>
    <row r="226" spans="1:9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row>
    <row r="227" spans="1:9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row>
    <row r="228" spans="1:9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row>
    <row r="229" spans="1:9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row>
    <row r="230" spans="1:98"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row>
    <row r="231" spans="1:98"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row>
    <row r="232" spans="1:9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row>
    <row r="233" spans="1:98"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row>
    <row r="234" spans="1:98"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row>
    <row r="235" spans="1:98"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row>
    <row r="236" spans="1:9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row>
    <row r="237" spans="1:9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row>
    <row r="238" spans="1:9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row>
    <row r="239" spans="1:98"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row>
    <row r="240" spans="1:9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row>
    <row r="241" spans="1:9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row>
    <row r="242" spans="1:9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row>
    <row r="243" spans="1:98"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row>
    <row r="244" spans="1:98"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row>
    <row r="245" spans="1:98"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row>
    <row r="246" spans="1:9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row>
    <row r="247" spans="1:98"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row>
    <row r="248" spans="1:9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row>
    <row r="249" spans="1:9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row>
    <row r="250" spans="1:98"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row>
    <row r="251" spans="1:9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row>
    <row r="252" spans="1:9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row>
    <row r="253" spans="1:98"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row>
    <row r="254" spans="1:98"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row>
    <row r="255" spans="1:98"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row>
    <row r="256" spans="1:98"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row>
    <row r="257" spans="1:98"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row>
    <row r="259" spans="1:9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row>
    <row r="260" spans="1:98"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row>
    <row r="261" spans="1:9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row>
    <row r="262" spans="1:98"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row>
    <row r="263" spans="1:98"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row>
    <row r="264" spans="1:98"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row>
    <row r="265" spans="1:98"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row>
    <row r="266" spans="1:98"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row>
    <row r="267" spans="1:98"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row>
    <row r="268" spans="1:98"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row>
    <row r="269" spans="1:98"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row>
    <row r="270" spans="1:98"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row>
    <row r="271" spans="1:98"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row>
    <row r="272" spans="1:98"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row>
    <row r="273" spans="1:98"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row>
    <row r="274" spans="1:98"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row>
    <row r="275" spans="1:98"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row>
    <row r="276" spans="1:98"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row>
    <row r="277" spans="1:98"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row>
    <row r="278" spans="1:98"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row>
    <row r="279" spans="1:98"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row>
    <row r="280" spans="1:98"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row>
    <row r="281" spans="1:98"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row>
    <row r="282" spans="1:98"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row>
    <row r="283" spans="1:98"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row>
    <row r="284" spans="1:98"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row>
    <row r="285" spans="1:98"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row>
    <row r="287" spans="1:98"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row>
  </sheetData>
  <mergeCells count="1">
    <mergeCell ref="A260:B260"/>
  </mergeCells>
  <conditionalFormatting sqref="BA287:BD287">
    <cfRule type="cellIs" dxfId="129" priority="40" operator="greaterThan">
      <formula>100.1</formula>
    </cfRule>
    <cfRule type="cellIs" dxfId="128" priority="41" operator="greaterThan">
      <formula>99.8</formula>
    </cfRule>
    <cfRule type="cellIs" dxfId="127" priority="42" operator="lessThan">
      <formula>99.8</formula>
    </cfRule>
  </conditionalFormatting>
  <conditionalFormatting sqref="BH287:BK287">
    <cfRule type="cellIs" dxfId="126" priority="37" operator="greaterThan">
      <formula>100.1</formula>
    </cfRule>
    <cfRule type="cellIs" dxfId="125" priority="38" operator="greaterThan">
      <formula>99.8</formula>
    </cfRule>
    <cfRule type="cellIs" dxfId="124" priority="39" operator="lessThan">
      <formula>99.8</formula>
    </cfRule>
  </conditionalFormatting>
  <conditionalFormatting sqref="BO287:BR287">
    <cfRule type="cellIs" dxfId="123" priority="34" operator="greaterThan">
      <formula>100.1</formula>
    </cfRule>
    <cfRule type="cellIs" dxfId="122" priority="35" operator="greaterThan">
      <formula>99.8</formula>
    </cfRule>
    <cfRule type="cellIs" dxfId="121" priority="36" operator="lessThan">
      <formula>99.8</formula>
    </cfRule>
  </conditionalFormatting>
  <conditionalFormatting sqref="BV287:BY287">
    <cfRule type="cellIs" dxfId="120" priority="31" operator="greaterThan">
      <formula>100.1</formula>
    </cfRule>
    <cfRule type="cellIs" dxfId="119" priority="32" operator="greaterThan">
      <formula>99.8</formula>
    </cfRule>
    <cfRule type="cellIs" dxfId="118" priority="33" operator="lessThan">
      <formula>99.8</formula>
    </cfRule>
  </conditionalFormatting>
  <conditionalFormatting sqref="AT287:AW287">
    <cfRule type="cellIs" dxfId="117" priority="28" operator="greaterThan">
      <formula>100.1</formula>
    </cfRule>
    <cfRule type="cellIs" dxfId="116" priority="29" operator="greaterThan">
      <formula>99.8</formula>
    </cfRule>
    <cfRule type="cellIs" dxfId="115" priority="30" operator="lessThan">
      <formula>99.8</formula>
    </cfRule>
  </conditionalFormatting>
  <conditionalFormatting sqref="AM287:AP287">
    <cfRule type="cellIs" dxfId="114" priority="25" operator="greaterThan">
      <formula>100.1</formula>
    </cfRule>
    <cfRule type="cellIs" dxfId="113" priority="26" operator="greaterThan">
      <formula>99.8</formula>
    </cfRule>
    <cfRule type="cellIs" dxfId="112" priority="27" operator="lessThan">
      <formula>99.8</formula>
    </cfRule>
  </conditionalFormatting>
  <conditionalFormatting sqref="AF287:AI287">
    <cfRule type="cellIs" dxfId="111" priority="22" operator="greaterThan">
      <formula>100.1</formula>
    </cfRule>
    <cfRule type="cellIs" dxfId="110" priority="23" operator="greaterThan">
      <formula>99.8</formula>
    </cfRule>
    <cfRule type="cellIs" dxfId="109" priority="24" operator="lessThan">
      <formula>99.8</formula>
    </cfRule>
  </conditionalFormatting>
  <conditionalFormatting sqref="Y287:AB287">
    <cfRule type="cellIs" dxfId="108" priority="19" operator="greaterThan">
      <formula>100.1</formula>
    </cfRule>
    <cfRule type="cellIs" dxfId="107" priority="20" operator="greaterThan">
      <formula>99.8</formula>
    </cfRule>
    <cfRule type="cellIs" dxfId="106" priority="21" operator="lessThan">
      <formula>99.8</formula>
    </cfRule>
  </conditionalFormatting>
  <conditionalFormatting sqref="R287:U287">
    <cfRule type="cellIs" dxfId="105" priority="16" operator="greaterThan">
      <formula>100.1</formula>
    </cfRule>
    <cfRule type="cellIs" dxfId="104" priority="17" operator="greaterThan">
      <formula>99.8</formula>
    </cfRule>
    <cfRule type="cellIs" dxfId="103" priority="18" operator="lessThan">
      <formula>99.8</formula>
    </cfRule>
  </conditionalFormatting>
  <conditionalFormatting sqref="K287:N287">
    <cfRule type="cellIs" dxfId="102" priority="13" operator="greaterThan">
      <formula>100.1</formula>
    </cfRule>
    <cfRule type="cellIs" dxfId="101" priority="14" operator="greaterThan">
      <formula>99.8</formula>
    </cfRule>
    <cfRule type="cellIs" dxfId="100" priority="15" operator="lessThan">
      <formula>99.8</formula>
    </cfRule>
  </conditionalFormatting>
  <conditionalFormatting sqref="D287:G287">
    <cfRule type="cellIs" dxfId="99" priority="10" operator="greaterThan">
      <formula>100.1</formula>
    </cfRule>
    <cfRule type="cellIs" dxfId="98" priority="11" operator="greaterThan">
      <formula>99.8</formula>
    </cfRule>
    <cfRule type="cellIs" dxfId="97" priority="12" operator="lessThan">
      <formula>99.8</formula>
    </cfRule>
  </conditionalFormatting>
  <conditionalFormatting sqref="CC287:CF287">
    <cfRule type="cellIs" dxfId="96" priority="7" operator="greaterThan">
      <formula>100.1</formula>
    </cfRule>
    <cfRule type="cellIs" dxfId="95" priority="8" operator="greaterThan">
      <formula>99.8</formula>
    </cfRule>
    <cfRule type="cellIs" dxfId="94" priority="9" operator="lessThan">
      <formula>99.8</formula>
    </cfRule>
  </conditionalFormatting>
  <conditionalFormatting sqref="CJ287:CM287">
    <cfRule type="cellIs" dxfId="93" priority="4" operator="greaterThan">
      <formula>100.1</formula>
    </cfRule>
    <cfRule type="cellIs" dxfId="92" priority="5" operator="greaterThan">
      <formula>99.8</formula>
    </cfRule>
    <cfRule type="cellIs" dxfId="91" priority="6" operator="lessThan">
      <formula>99.8</formula>
    </cfRule>
  </conditionalFormatting>
  <conditionalFormatting sqref="CQ287:CT287">
    <cfRule type="cellIs" dxfId="90" priority="1" operator="greaterThan">
      <formula>100.1</formula>
    </cfRule>
    <cfRule type="cellIs" dxfId="89" priority="2" operator="greaterThan">
      <formula>99.8</formula>
    </cfRule>
    <cfRule type="cellIs" dxfId="88"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T287"/>
  <sheetViews>
    <sheetView workbookViewId="0">
      <pane xSplit="2" ySplit="3" topLeftCell="CI262" activePane="bottomRight" state="frozen"/>
      <selection activeCell="A287" sqref="A287"/>
      <selection pane="topRight" activeCell="A287" sqref="A287"/>
      <selection pane="bottomLeft" activeCell="A287" sqref="A287"/>
      <selection pane="bottomRight" activeCell="CI273" sqref="CI273"/>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98"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row>
    <row r="2" spans="1:98"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row>
    <row r="3" spans="1:98"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row>
    <row r="4" spans="1:9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row>
    <row r="5" spans="1:9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row>
    <row r="6" spans="1:98"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row>
    <row r="7" spans="1:9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row>
    <row r="8" spans="1:9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row>
    <row r="9" spans="1:9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row>
    <row r="10" spans="1:9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row>
    <row r="11" spans="1:9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row>
    <row r="12" spans="1:9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row>
    <row r="13" spans="1:9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row>
    <row r="14" spans="1:9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row>
    <row r="15" spans="1:9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row>
    <row r="16" spans="1:9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row>
    <row r="17" spans="1:9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row>
    <row r="18" spans="1:9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row>
    <row r="19" spans="1:9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row>
    <row r="20" spans="1:9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row>
    <row r="21" spans="1:9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row>
    <row r="22" spans="1:9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row>
    <row r="23" spans="1:9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row>
    <row r="24" spans="1:98"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row>
    <row r="25" spans="1:98"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row>
    <row r="26" spans="1:9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row>
    <row r="27" spans="1:9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row>
    <row r="28" spans="1:9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row>
    <row r="29" spans="1:9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row>
    <row r="30" spans="1:9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row>
    <row r="31" spans="1:98"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row>
    <row r="32" spans="1:9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row>
    <row r="33" spans="1:9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row>
    <row r="34" spans="1:9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row>
    <row r="35" spans="1:9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row>
    <row r="36" spans="1:9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row>
    <row r="37" spans="1:98"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row>
    <row r="38" spans="1:98"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row>
    <row r="39" spans="1:9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row>
    <row r="40" spans="1:9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row>
    <row r="41" spans="1:98"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row>
    <row r="42" spans="1:98"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row>
    <row r="43" spans="1:9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row>
    <row r="44" spans="1:98"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row>
    <row r="45" spans="1:98"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row>
    <row r="46" spans="1:98"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row>
    <row r="47" spans="1:98"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row>
    <row r="48" spans="1:98"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row>
    <row r="49" spans="1:98"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row>
    <row r="50" spans="1:98"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row>
    <row r="51" spans="1:98"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row>
    <row r="52" spans="1:98"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row>
    <row r="53" spans="1:98"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row>
    <row r="54" spans="1:98"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row>
    <row r="55" spans="1:98"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row>
    <row r="56" spans="1:98"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row>
    <row r="57" spans="1:98"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row>
    <row r="58" spans="1:98"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row>
    <row r="59" spans="1:98"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row>
    <row r="60" spans="1:98"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row>
    <row r="61" spans="1:98"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row>
    <row r="62" spans="1:98"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row>
    <row r="63" spans="1:98"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row>
    <row r="64" spans="1:98"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row>
    <row r="65" spans="1:98"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row>
    <row r="66" spans="1:98"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row>
    <row r="67" spans="1:98"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row>
    <row r="68" spans="1:98"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row>
    <row r="69" spans="1:98"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row>
    <row r="70" spans="1:98"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row>
    <row r="71" spans="1:98"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row>
    <row r="72" spans="1:98"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row>
    <row r="73" spans="1:98"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row>
    <row r="74" spans="1:98"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row>
    <row r="75" spans="1:98"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row>
    <row r="76" spans="1:98"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row>
    <row r="77" spans="1:98"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row>
    <row r="78" spans="1:98"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row>
    <row r="79" spans="1:98"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row>
    <row r="80" spans="1:98"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row>
    <row r="81" spans="1:98"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row>
    <row r="82" spans="1:98"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row>
    <row r="83" spans="1:98"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row>
    <row r="84" spans="1:98"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row>
    <row r="85" spans="1:98"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row>
    <row r="86" spans="1:98"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row>
    <row r="87" spans="1:98"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row>
    <row r="88" spans="1:98"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row>
    <row r="89" spans="1:98"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row>
    <row r="90" spans="1:98"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row>
    <row r="91" spans="1:98"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row>
    <row r="92" spans="1:98"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row>
    <row r="93" spans="1:98"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row>
    <row r="94" spans="1:98"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row>
    <row r="95" spans="1:98"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row>
    <row r="96" spans="1:98"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row>
    <row r="97" spans="1:98"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row>
    <row r="98" spans="1:98"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row>
    <row r="99" spans="1:98"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row>
    <row r="100" spans="1:98"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row>
    <row r="101" spans="1:98"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row>
    <row r="102" spans="1:98"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row>
    <row r="103" spans="1:98"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row>
    <row r="104" spans="1:98"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row>
    <row r="105" spans="1:98"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row>
    <row r="106" spans="1:98"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row>
    <row r="107" spans="1:98"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row>
    <row r="108" spans="1:98"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row>
    <row r="109" spans="1:98"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row>
    <row r="110" spans="1:98"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row>
    <row r="111" spans="1:98"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row>
    <row r="112" spans="1:98"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row>
    <row r="113" spans="1:98"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row>
    <row r="114" spans="1:98"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row>
    <row r="115" spans="1:98"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row>
    <row r="116" spans="1:98"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row>
    <row r="117" spans="1:98"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row>
    <row r="118" spans="1:98"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row>
    <row r="119" spans="1:98"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row>
    <row r="120" spans="1:98"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row>
    <row r="121" spans="1:98"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row>
    <row r="122" spans="1:98"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row>
    <row r="123" spans="1:98"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row>
    <row r="124" spans="1:98"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row>
    <row r="125" spans="1:98"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row>
    <row r="126" spans="1:98"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row>
    <row r="127" spans="1:98"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row>
    <row r="128" spans="1:98"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row>
    <row r="129" spans="1:98"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row>
    <row r="130" spans="1:98"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row>
    <row r="131" spans="1:98"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row>
    <row r="132" spans="1:98"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row>
    <row r="133" spans="1:98"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row>
    <row r="134" spans="1:98"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row>
    <row r="135" spans="1:98"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row>
    <row r="136" spans="1:98"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row>
    <row r="137" spans="1:98"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row>
    <row r="138" spans="1:98"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row>
    <row r="139" spans="1:98"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row>
    <row r="140" spans="1:98"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row>
    <row r="141" spans="1:98"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row>
    <row r="142" spans="1:98"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row>
    <row r="143" spans="1:98"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row>
    <row r="144" spans="1:98"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row>
    <row r="145" spans="1:98"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row>
    <row r="146" spans="1:98"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row>
    <row r="147" spans="1:98"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row>
    <row r="148" spans="1:98"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row>
    <row r="149" spans="1:98"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row>
    <row r="150" spans="1:98"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row>
    <row r="151" spans="1:98"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row>
    <row r="152" spans="1:98"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row>
    <row r="153" spans="1:98"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row>
    <row r="154" spans="1:98"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row>
    <row r="155" spans="1:98"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row>
    <row r="156" spans="1:98"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row>
    <row r="157" spans="1:98"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row>
    <row r="158" spans="1:98"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row>
    <row r="159" spans="1:98"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row>
    <row r="160" spans="1:98"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row>
    <row r="161" spans="1:98"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row>
    <row r="162" spans="1:98"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row>
    <row r="163" spans="1:98"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row>
    <row r="164" spans="1:98"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row>
    <row r="165" spans="1:98"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row>
    <row r="166" spans="1:98"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row>
    <row r="167" spans="1:98"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row>
    <row r="168" spans="1:98"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row>
    <row r="169" spans="1:98"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row>
    <row r="170" spans="1:98"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row>
    <row r="171" spans="1:98"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row>
    <row r="172" spans="1:98"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row>
    <row r="173" spans="1:98"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row>
    <row r="174" spans="1:98"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row>
    <row r="175" spans="1:98"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row>
    <row r="176" spans="1:98"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row>
    <row r="177" spans="1:98"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row>
    <row r="178" spans="1:98"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row>
    <row r="179" spans="1:98"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row>
    <row r="180" spans="1:98"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row>
    <row r="181" spans="1:9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row>
    <row r="182" spans="1:9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row>
    <row r="183" spans="1:9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row>
    <row r="184" spans="1:9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row>
    <row r="185" spans="1:9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row>
    <row r="186" spans="1:9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row>
    <row r="187" spans="1:9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row>
    <row r="188" spans="1:98"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row>
    <row r="189" spans="1:98"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row>
    <row r="190" spans="1:9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row>
    <row r="191" spans="1:9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row>
    <row r="192" spans="1:9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row>
    <row r="193" spans="1:98"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row>
    <row r="194" spans="1:98"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row>
    <row r="195" spans="1:98"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row>
    <row r="196" spans="1:98"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row>
    <row r="197" spans="1:98"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row>
    <row r="198" spans="1:98"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row>
    <row r="199" spans="1:98"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row>
    <row r="200" spans="1:98"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row>
    <row r="201" spans="1:98"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row>
    <row r="202" spans="1:98"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row>
    <row r="203" spans="1:98"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row>
    <row r="204" spans="1:98"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row>
    <row r="205" spans="1:98"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row>
    <row r="206" spans="1:9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row>
    <row r="207" spans="1:98"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row>
    <row r="208" spans="1:9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row>
    <row r="209" spans="1:9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row>
    <row r="210" spans="1:98"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row>
    <row r="211" spans="1:9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row>
    <row r="212" spans="1:9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row>
    <row r="213" spans="1:98"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row>
    <row r="214" spans="1:98"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row>
    <row r="215" spans="1:98"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row>
    <row r="216" spans="1:98"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row>
    <row r="217" spans="1:98"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row>
    <row r="218" spans="1:9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row>
    <row r="219" spans="1:9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row>
    <row r="220" spans="1:98"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row>
    <row r="221" spans="1:98"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row>
    <row r="222" spans="1:9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row>
    <row r="223" spans="1:9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row>
    <row r="224" spans="1:98"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row>
    <row r="225" spans="1:9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row>
    <row r="226" spans="1:9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row>
    <row r="227" spans="1:9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row>
    <row r="228" spans="1:9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row>
    <row r="229" spans="1:9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row>
    <row r="230" spans="1:98"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row>
    <row r="231" spans="1:98"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row>
    <row r="232" spans="1:9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row>
    <row r="233" spans="1:98"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row>
    <row r="234" spans="1:98"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row>
    <row r="235" spans="1:98"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row>
    <row r="236" spans="1:9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row>
    <row r="237" spans="1:9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row>
    <row r="238" spans="1:9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row>
    <row r="239" spans="1:98"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row>
    <row r="240" spans="1:9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row>
    <row r="241" spans="1:9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row>
    <row r="242" spans="1:9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row>
    <row r="243" spans="1:98"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row>
    <row r="244" spans="1:98"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row>
    <row r="245" spans="1:98"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row>
    <row r="246" spans="1:9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row>
    <row r="247" spans="1:98"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row>
    <row r="248" spans="1:9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row>
    <row r="249" spans="1:9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row>
    <row r="250" spans="1:98"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row>
    <row r="251" spans="1:9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row>
    <row r="252" spans="1:9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row>
    <row r="253" spans="1:98"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row>
    <row r="254" spans="1:98"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row>
    <row r="255" spans="1:98"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row>
    <row r="256" spans="1:98"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row>
    <row r="257" spans="1:98"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row>
    <row r="259" spans="1:9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row>
    <row r="260" spans="1:98"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row>
    <row r="261" spans="1:9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row>
    <row r="262" spans="1:98" x14ac:dyDescent="0.3">
      <c r="A262" s="14">
        <f>'TAM Aceite Virgen'!B10</f>
        <v>0</v>
      </c>
      <c r="B262" s="14">
        <f>'TAM Aceite Virgen'!C10</f>
        <v>3.3</v>
      </c>
      <c r="C262" s="14"/>
      <c r="D262" s="9">
        <f>SUMIF('Aceite Virgen'!$B6:$B257,"&lt;="&amp;$B262,'Aceite Virgen'!D$6:D$257)</f>
        <v>7.6499999999999986</v>
      </c>
      <c r="E262" s="9">
        <f>SUMIF('Aceite Virgen'!$B6:$B257,"&lt;="&amp;$B262,'Aceite Virgen'!E$6:E$257)</f>
        <v>15.590000000000002</v>
      </c>
      <c r="F262" s="9">
        <f>SUMIF('Aceite Virgen'!$B6:$B257,"&lt;="&amp;$B262,'Aceite Virgen'!F$6:F$257)</f>
        <v>5.7200000000000006</v>
      </c>
      <c r="G262" s="9">
        <f>SUMIF('Aceite Virgen'!$B6:$B257,"&lt;="&amp;$B262,'Aceite Virgen'!G$6:G$257)</f>
        <v>2.2799999999999998</v>
      </c>
      <c r="H262" s="14"/>
      <c r="I262" s="14"/>
      <c r="J262" s="14"/>
      <c r="K262" s="9">
        <f>SUMIF('Aceite Virgen'!$B6:$B257,"&lt;="&amp;$B262,'Aceite Virgen'!K$6:K$257)</f>
        <v>3.94</v>
      </c>
      <c r="L262" s="9">
        <f>SUMIF('Aceite Virgen'!$B6:$B257,"&lt;="&amp;$B262,'Aceite Virgen'!L$6:L$257)</f>
        <v>6.8</v>
      </c>
      <c r="M262" s="9">
        <f>SUMIF('Aceite Virgen'!$B6:$B257,"&lt;="&amp;$B262,'Aceite Virgen'!M$6:M$257)</f>
        <v>3.2399999999999998</v>
      </c>
      <c r="N262" s="9">
        <f>SUMIF('Aceite Virgen'!$B6:$B257,"&lt;="&amp;$B262,'Aceite Virgen'!N$6:N$257)</f>
        <v>0</v>
      </c>
      <c r="O262" s="14"/>
      <c r="P262" s="14"/>
      <c r="Q262" s="14"/>
      <c r="R262" s="9">
        <f>SUMIF('Aceite Virgen'!$B6:$B257,"&lt;="&amp;$B262,'Aceite Virgen'!R$6:R$257)</f>
        <v>4.84</v>
      </c>
      <c r="S262" s="9">
        <f>SUMIF('Aceite Virgen'!$B6:$B257,"&lt;="&amp;$B262,'Aceite Virgen'!S$6:S$257)</f>
        <v>5.5</v>
      </c>
      <c r="T262" s="9">
        <f>SUMIF('Aceite Virgen'!$B6:$B257,"&lt;="&amp;$B262,'Aceite Virgen'!T$6:T$257)</f>
        <v>5.2800000000000011</v>
      </c>
      <c r="U262" s="9">
        <f>SUMIF('Aceite Virgen'!$B6:$B257,"&lt;="&amp;$B262,'Aceite Virgen'!U$6:U$257)</f>
        <v>0</v>
      </c>
      <c r="V262" s="14"/>
      <c r="W262" s="14"/>
      <c r="X262" s="14"/>
      <c r="Y262" s="9">
        <f>SUMIF('Aceite Virgen'!$B6:$B257,"&lt;="&amp;$B262,'Aceite Virgen'!Y$6:Y$257)</f>
        <v>6.0900000000000007</v>
      </c>
      <c r="Z262" s="9">
        <f>SUMIF('Aceite Virgen'!$B6:$B257,"&lt;="&amp;$B262,'Aceite Virgen'!Z$6:Z$257)</f>
        <v>12.32</v>
      </c>
      <c r="AA262" s="9">
        <f>SUMIF('Aceite Virgen'!$B6:$B257,"&lt;="&amp;$B262,'Aceite Virgen'!AA$6:AA$257)</f>
        <v>4.8</v>
      </c>
      <c r="AB262" s="9">
        <f>SUMIF('Aceite Virgen'!$B6:$B257,"&lt;="&amp;$B262,'Aceite Virgen'!AB$6:AB$257)</f>
        <v>1.68</v>
      </c>
      <c r="AC262" s="14"/>
      <c r="AD262" s="14"/>
      <c r="AE262" s="14"/>
      <c r="AF262" s="9">
        <f>SUMIF('Aceite Virgen'!$B6:$B257,"&lt;="&amp;$B262,'Aceite Virgen'!AF$6:AF$257)</f>
        <v>1.8600000000000005</v>
      </c>
      <c r="AG262" s="9">
        <f>SUMIF('Aceite Virgen'!$B6:$B257,"&lt;="&amp;$B262,'Aceite Virgen'!AG$6:AG$257)</f>
        <v>2.9600000000000004</v>
      </c>
      <c r="AH262" s="9">
        <f>SUMIF('Aceite Virgen'!$B6:$B257,"&lt;="&amp;$B262,'Aceite Virgen'!AH$6:AH$257)</f>
        <v>1.44</v>
      </c>
      <c r="AI262" s="9">
        <f>SUMIF('Aceite Virgen'!$B6:$B257,"&lt;="&amp;$B262,'Aceite Virgen'!AI$6:AI$257)</f>
        <v>3.61</v>
      </c>
      <c r="AJ262" s="14"/>
      <c r="AK262" s="14"/>
      <c r="AL262" s="14"/>
      <c r="AM262" s="9">
        <f>SUMIF('Aceite Virgen'!$B6:$B257,"&lt;="&amp;$B262,'Aceite Virgen'!AM$6:AM$257)</f>
        <v>2.7399999999999998</v>
      </c>
      <c r="AN262" s="9">
        <f>SUMIF('Aceite Virgen'!$B6:$B257,"&lt;="&amp;$B262,'Aceite Virgen'!AN$6:AN$257)</f>
        <v>1.4</v>
      </c>
      <c r="AO262" s="9">
        <f>SUMIF('Aceite Virgen'!$B6:$B257,"&lt;="&amp;$B262,'Aceite Virgen'!AO$6:AO$257)</f>
        <v>2.7600000000000002</v>
      </c>
      <c r="AP262" s="9">
        <f>SUMIF('Aceite Virgen'!$B6:$B257,"&lt;="&amp;$B262,'Aceite Virgen'!AP$6:AP$257)</f>
        <v>1.36</v>
      </c>
      <c r="AQ262" s="14"/>
      <c r="AR262" s="14"/>
      <c r="AT262" s="9">
        <f>SUMIF('Aceite Virgen'!$B6:$B257,"&lt;="&amp;$B262,'Aceite Virgen'!AT$6:AT$257)</f>
        <v>2.33</v>
      </c>
      <c r="AU262" s="9">
        <f>SUMIF('Aceite Virgen'!$B6:$B257,"&lt;="&amp;$B262,'Aceite Virgen'!AU$6:AU$257)</f>
        <v>0.56999999999999995</v>
      </c>
      <c r="AV262" s="9">
        <f>SUMIF('Aceite Virgen'!$B6:$B257,"&lt;="&amp;$B262,'Aceite Virgen'!AV$6:AV$257)</f>
        <v>1.7900000000000003</v>
      </c>
      <c r="AW262" s="9">
        <f>SUMIF('Aceite Virgen'!$B6:$B257,"&lt;="&amp;$B262,'Aceite Virgen'!AW$6:AW$257)</f>
        <v>0</v>
      </c>
      <c r="BA262" s="9">
        <f>SUMIF('Aceite Virgen'!$B6:$B257,"&lt;="&amp;$B262,'Aceite Virgen'!BA$6:BA$257)</f>
        <v>1.5300000000000002</v>
      </c>
      <c r="BB262" s="9">
        <f>SUMIF('Aceite Virgen'!$B6:$B257,"&lt;="&amp;$B262,'Aceite Virgen'!BB$6:BB$257)</f>
        <v>3.41</v>
      </c>
      <c r="BC262" s="9">
        <f>SUMIF('Aceite Virgen'!$B6:$B257,"&lt;="&amp;$B262,'Aceite Virgen'!BC$6:BC$257)</f>
        <v>1.37</v>
      </c>
      <c r="BD262" s="9">
        <f>SUMIF('Aceite Virgen'!$B6:$B257,"&lt;="&amp;$B262,'Aceite Virgen'!BD$6:BD$257)</f>
        <v>0</v>
      </c>
      <c r="BH262" s="9">
        <f>SUMIF('Aceite Virgen'!$B6:$B257,"&lt;="&amp;$B262,'Aceite Virgen'!BH$6:BH$257)</f>
        <v>2.1500000000000004</v>
      </c>
      <c r="BI262" s="9">
        <f>SUMIF('Aceite Virgen'!$B6:$B257,"&lt;="&amp;$B262,'Aceite Virgen'!BI$6:BI$257)</f>
        <v>6.62</v>
      </c>
      <c r="BJ262" s="9">
        <f>SUMIF('Aceite Virgen'!$B6:$B257,"&lt;="&amp;$B262,'Aceite Virgen'!BJ$6:BJ$257)</f>
        <v>1.47</v>
      </c>
      <c r="BK262" s="9">
        <f>SUMIF('Aceite Virgen'!$B6:$B257,"&lt;="&amp;$B262,'Aceite Virgen'!BK$6:BK$257)</f>
        <v>0</v>
      </c>
      <c r="BO262" s="9">
        <f>SUMIF('Aceite Virgen'!$B6:$B257,"&lt;="&amp;$B262,'Aceite Virgen'!BO$6:BO$257)</f>
        <v>1.7300000000000002</v>
      </c>
      <c r="BP262" s="9">
        <f>SUMIF('Aceite Virgen'!$B6:$B257,"&lt;="&amp;$B262,'Aceite Virgen'!BP$6:BP$257)</f>
        <v>9.0500000000000007</v>
      </c>
      <c r="BQ262" s="9">
        <f>SUMIF('Aceite Virgen'!$B6:$B257,"&lt;="&amp;$B262,'Aceite Virgen'!BQ$6:BQ$257)</f>
        <v>1</v>
      </c>
      <c r="BR262" s="9">
        <f>SUMIF('Aceite Virgen'!$B6:$B257,"&lt;="&amp;$B262,'Aceite Virgen'!BR$6:BR$257)</f>
        <v>0</v>
      </c>
      <c r="BV262" s="9">
        <f>SUMIF('Aceite Virgen'!$B6:$B257,"&lt;="&amp;$B262,'Aceite Virgen'!BV$6:BV$257)</f>
        <v>2.92</v>
      </c>
      <c r="BW262" s="9">
        <f>SUMIF('Aceite Virgen'!$B6:$B257,"&lt;="&amp;$B262,'Aceite Virgen'!BW$6:BW$257)</f>
        <v>4.0599999999999996</v>
      </c>
      <c r="BX262" s="9">
        <f>SUMIF('Aceite Virgen'!$B6:$B257,"&lt;="&amp;$B262,'Aceite Virgen'!BX$6:BX$257)</f>
        <v>1.3</v>
      </c>
      <c r="BY262" s="9">
        <f>SUMIF('Aceite Virgen'!$B6:$B257,"&lt;="&amp;$B262,'Aceite Virgen'!BY$6:BY$257)</f>
        <v>1.06</v>
      </c>
      <c r="CC262" s="9">
        <f>SUMIF('Aceite Virgen'!$B6:$B257,"&lt;="&amp;$B262,'Aceite Virgen'!CC$6:CC$257)</f>
        <v>2.34</v>
      </c>
      <c r="CD262" s="9">
        <f>SUMIF('Aceite Virgen'!$B6:$B257,"&lt;="&amp;$B262,'Aceite Virgen'!CD$6:CD$257)</f>
        <v>7.25</v>
      </c>
      <c r="CE262" s="9">
        <f>SUMIF('Aceite Virgen'!$B6:$B257,"&lt;="&amp;$B262,'Aceite Virgen'!CE$6:CE$257)</f>
        <v>1.2300000000000002</v>
      </c>
      <c r="CF262" s="9">
        <f>SUMIF('Aceite Virgen'!$B6:$B257,"&lt;="&amp;$B262,'Aceite Virgen'!CF$6:CF$257)</f>
        <v>19.18</v>
      </c>
      <c r="CJ262" s="9">
        <f>SUMIF('Aceite Virgen'!$B6:$B257,"&lt;="&amp;$B262,'Aceite Virgen'!CJ$6:CJ$257)</f>
        <v>3.9399999999999995</v>
      </c>
      <c r="CK262" s="9">
        <f>SUMIF('Aceite Virgen'!$B6:$B257,"&lt;="&amp;$B262,'Aceite Virgen'!CK$6:CK$257)</f>
        <v>7.6</v>
      </c>
      <c r="CL262" s="9">
        <f>SUMIF('Aceite Virgen'!$B6:$B257,"&lt;="&amp;$B262,'Aceite Virgen'!CL$6:CL$257)</f>
        <v>3.63</v>
      </c>
      <c r="CM262" s="9">
        <f>SUMIF('Aceite Virgen'!$B6:$B257,"&lt;="&amp;$B262,'Aceite Virgen'!CM$6:CM$257)</f>
        <v>0</v>
      </c>
      <c r="CQ262" s="9">
        <f>SUMIF('Aceite Virgen'!$B6:$B257,"&lt;="&amp;$B262,'Aceite Virgen'!CQ$6:CQ$257)</f>
        <v>10.27</v>
      </c>
      <c r="CR262" s="9">
        <f>SUMIF('Aceite Virgen'!$B6:$B257,"&lt;="&amp;$B262,'Aceite Virgen'!CR$6:CR$257)</f>
        <v>6.7399999999999993</v>
      </c>
      <c r="CS262" s="9">
        <f>SUMIF('Aceite Virgen'!$B6:$B257,"&lt;="&amp;$B262,'Aceite Virgen'!CS$6:CS$257)</f>
        <v>10.34</v>
      </c>
      <c r="CT262" s="9">
        <f>SUMIF('Aceite Virgen'!$B6:$B257,"&lt;="&amp;$B262,'Aceite Virgen'!CT$6:CT$257)</f>
        <v>7.21</v>
      </c>
    </row>
    <row r="263" spans="1:98" x14ac:dyDescent="0.3">
      <c r="A263" s="14">
        <f>'TAM Aceite Virgen'!B11</f>
        <v>3.3</v>
      </c>
      <c r="B263" s="14">
        <f>'TAM Aceite Virgen'!C11</f>
        <v>3.4</v>
      </c>
      <c r="C263" s="14"/>
      <c r="D263" s="8">
        <f>SUMIFS('Aceite Virgen'!D$6:D$257,'Aceite Virgen'!$A$6:$A$257,"&gt;="&amp;$A263,'Aceite Virgen'!$B$6:$B$257,"&lt;="&amp;$B263)</f>
        <v>0.81</v>
      </c>
      <c r="E263" s="8">
        <f>SUMIFS('Aceite Virgen'!E$6:E$257,'Aceite Virgen'!$A$6:$A$257,"&gt;="&amp;$A263,'Aceite Virgen'!$B$6:$B$257,"&lt;="&amp;$B263)</f>
        <v>0</v>
      </c>
      <c r="F263" s="8">
        <f>SUMIFS('Aceite Virgen'!F$6:F$257,'Aceite Virgen'!$A$6:$A$257,"&gt;="&amp;$A263,'Aceite Virgen'!$B$6:$B$257,"&lt;="&amp;$B263)</f>
        <v>1.0900000000000001</v>
      </c>
      <c r="G263" s="8">
        <f>SUMIFS('Aceite Virgen'!G$6:G$257,'Aceite Virgen'!$A$6:$A$257,"&gt;="&amp;$A263,'Aceite Virgen'!$B$6:$B$257,"&lt;="&amp;$B263)</f>
        <v>0</v>
      </c>
      <c r="H263" s="14"/>
      <c r="I263" s="14"/>
      <c r="J263" s="14"/>
      <c r="K263" s="8">
        <f>SUMIFS('Aceite Virgen'!K$6:K$257,'Aceite Virgen'!$A$6:$A$257,"&gt;="&amp;$A263,'Aceite Virgen'!$B$6:$B$257,"&lt;="&amp;$B263)</f>
        <v>0.44</v>
      </c>
      <c r="L263" s="8">
        <f>SUMIFS('Aceite Virgen'!L$6:L$257,'Aceite Virgen'!$A$6:$A$257,"&gt;="&amp;$A263,'Aceite Virgen'!$B$6:$B$257,"&lt;="&amp;$B263)</f>
        <v>2.2599999999999998</v>
      </c>
      <c r="M263" s="8">
        <f>SUMIFS('Aceite Virgen'!M$6:M$257,'Aceite Virgen'!$A$6:$A$257,"&gt;="&amp;$A263,'Aceite Virgen'!$B$6:$B$257,"&lt;="&amp;$B263)</f>
        <v>0.16</v>
      </c>
      <c r="N263" s="8">
        <f>SUMIFS('Aceite Virgen'!N$6:N$257,'Aceite Virgen'!$A$6:$A$257,"&gt;="&amp;$A263,'Aceite Virgen'!$B$6:$B$257,"&lt;="&amp;$B263)</f>
        <v>0</v>
      </c>
      <c r="O263" s="14"/>
      <c r="P263" s="14"/>
      <c r="Q263" s="14"/>
      <c r="R263" s="8">
        <f>SUMIFS('Aceite Virgen'!R$6:R$257,'Aceite Virgen'!$A$6:$A$257,"&gt;="&amp;$A263,'Aceite Virgen'!$B$6:$B$257,"&lt;="&amp;$B263)</f>
        <v>0.75</v>
      </c>
      <c r="S263" s="8">
        <f>SUMIFS('Aceite Virgen'!S$6:S$257,'Aceite Virgen'!$A$6:$A$257,"&gt;="&amp;$A263,'Aceite Virgen'!$B$6:$B$257,"&lt;="&amp;$B263)</f>
        <v>0</v>
      </c>
      <c r="T263" s="8">
        <f>SUMIFS('Aceite Virgen'!T$6:T$257,'Aceite Virgen'!$A$6:$A$257,"&gt;="&amp;$A263,'Aceite Virgen'!$B$6:$B$257,"&lt;="&amp;$B263)</f>
        <v>1.04</v>
      </c>
      <c r="U263" s="8">
        <f>SUMIFS('Aceite Virgen'!U$6:U$257,'Aceite Virgen'!$A$6:$A$257,"&gt;="&amp;$A263,'Aceite Virgen'!$B$6:$B$257,"&lt;="&amp;$B263)</f>
        <v>0</v>
      </c>
      <c r="V263" s="14"/>
      <c r="W263" s="14"/>
      <c r="X263" s="14"/>
      <c r="Y263" s="8">
        <f>SUMIFS('Aceite Virgen'!Y$6:Y$257,'Aceite Virgen'!$A$6:$A$257,"&gt;="&amp;$A263,'Aceite Virgen'!$B$6:$B$257,"&lt;="&amp;$B263)</f>
        <v>0</v>
      </c>
      <c r="Z263" s="8">
        <f>SUMIFS('Aceite Virgen'!Z$6:Z$257,'Aceite Virgen'!$A$6:$A$257,"&gt;="&amp;$A263,'Aceite Virgen'!$B$6:$B$257,"&lt;="&amp;$B263)</f>
        <v>0</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2.19</v>
      </c>
      <c r="AG263" s="8">
        <f>SUMIFS('Aceite Virgen'!AG$6:AG$257,'Aceite Virgen'!$A$6:$A$257,"&gt;="&amp;$A263,'Aceite Virgen'!$B$6:$B$257,"&lt;="&amp;$B263)</f>
        <v>0.63</v>
      </c>
      <c r="AH263" s="8">
        <f>SUMIFS('Aceite Virgen'!AH$6:AH$257,'Aceite Virgen'!$A$6:$A$257,"&gt;="&amp;$A263,'Aceite Virgen'!$B$6:$B$257,"&lt;="&amp;$B263)</f>
        <v>2.44</v>
      </c>
      <c r="AI263" s="8">
        <f>SUMIFS('Aceite Virgen'!AI$6:AI$257,'Aceite Virgen'!$A$6:$A$257,"&gt;="&amp;$A263,'Aceite Virgen'!$B$6:$B$257,"&lt;="&amp;$B263)</f>
        <v>0</v>
      </c>
      <c r="AJ263" s="14"/>
      <c r="AK263" s="14"/>
      <c r="AL263" s="14"/>
      <c r="AM263" s="8">
        <f>SUMIFS('Aceite Virgen'!AM$6:AM$257,'Aceite Virgen'!$A$6:$A$257,"&gt;="&amp;$A263,'Aceite Virgen'!$B$6:$B$257,"&lt;="&amp;$B263)</f>
        <v>1.7000000000000002</v>
      </c>
      <c r="AN263" s="8">
        <f>SUMIFS('Aceite Virgen'!AN$6:AN$257,'Aceite Virgen'!$A$6:$A$257,"&gt;="&amp;$A263,'Aceite Virgen'!$B$6:$B$257,"&lt;="&amp;$B263)</f>
        <v>1.17</v>
      </c>
      <c r="AO263" s="8">
        <f>SUMIFS('Aceite Virgen'!AO$6:AO$257,'Aceite Virgen'!$A$6:$A$257,"&gt;="&amp;$A263,'Aceite Virgen'!$B$6:$B$257,"&lt;="&amp;$B263)</f>
        <v>1.77</v>
      </c>
      <c r="AP263" s="8">
        <f>SUMIFS('Aceite Virgen'!AP$6:AP$257,'Aceite Virgen'!$A$6:$A$257,"&gt;="&amp;$A263,'Aceite Virgen'!$B$6:$B$257,"&lt;="&amp;$B263)</f>
        <v>0</v>
      </c>
      <c r="AQ263" s="14"/>
      <c r="AR263" s="14"/>
      <c r="AT263" s="8">
        <f>SUMIFS('Aceite Virgen'!AT$6:AT$257,'Aceite Virgen'!$A$6:$A$257,"&gt;="&amp;$A263,'Aceite Virgen'!$B$6:$B$257,"&lt;="&amp;$B263)</f>
        <v>1.26</v>
      </c>
      <c r="AU263" s="8">
        <f>SUMIFS('Aceite Virgen'!AU$6:AU$257,'Aceite Virgen'!$A$6:$A$257,"&gt;="&amp;$A263,'Aceite Virgen'!$B$6:$B$257,"&lt;="&amp;$B263)</f>
        <v>1.35</v>
      </c>
      <c r="AV263" s="8">
        <f>SUMIFS('Aceite Virgen'!AV$6:AV$257,'Aceite Virgen'!$A$6:$A$257,"&gt;="&amp;$A263,'Aceite Virgen'!$B$6:$B$257,"&lt;="&amp;$B263)</f>
        <v>1.34</v>
      </c>
      <c r="AW263" s="8">
        <f>SUMIFS('Aceite Virgen'!AW$6:AW$257,'Aceite Virgen'!$A$6:$A$257,"&gt;="&amp;$A263,'Aceite Virgen'!$B$6:$B$257,"&lt;="&amp;$B263)</f>
        <v>0</v>
      </c>
      <c r="BA263" s="8">
        <f>SUMIFS('Aceite Virgen'!BA$6:BA$257,'Aceite Virgen'!$A$6:$A$257,"&gt;="&amp;$A263,'Aceite Virgen'!$B$6:$B$257,"&lt;="&amp;$B263)</f>
        <v>2.58</v>
      </c>
      <c r="BB263" s="8">
        <f>SUMIFS('Aceite Virgen'!BB$6:BB$257,'Aceite Virgen'!$A$6:$A$257,"&gt;="&amp;$A263,'Aceite Virgen'!$B$6:$B$257,"&lt;="&amp;$B263)</f>
        <v>0</v>
      </c>
      <c r="BC263" s="8">
        <f>SUMIFS('Aceite Virgen'!BC$6:BC$257,'Aceite Virgen'!$A$6:$A$257,"&gt;="&amp;$A263,'Aceite Virgen'!$B$6:$B$257,"&lt;="&amp;$B263)</f>
        <v>3.04</v>
      </c>
      <c r="BD263" s="8">
        <f>SUMIFS('Aceite Virgen'!BD$6:BD$257,'Aceite Virgen'!$A$6:$A$257,"&gt;="&amp;$A263,'Aceite Virgen'!$B$6:$B$257,"&lt;="&amp;$B263)</f>
        <v>0</v>
      </c>
      <c r="BH263" s="8">
        <f>SUMIFS('Aceite Virgen'!BH$6:BH$257,'Aceite Virgen'!$A$6:$A$257,"&gt;="&amp;$A263,'Aceite Virgen'!$B$6:$B$257,"&lt;="&amp;$B263)</f>
        <v>1.9900000000000002</v>
      </c>
      <c r="BI263" s="8">
        <f>SUMIFS('Aceite Virgen'!BI$6:BI$257,'Aceite Virgen'!$A$6:$A$257,"&gt;="&amp;$A263,'Aceite Virgen'!$B$6:$B$257,"&lt;="&amp;$B263)</f>
        <v>0</v>
      </c>
      <c r="BJ263" s="8">
        <f>SUMIFS('Aceite Virgen'!BJ$6:BJ$257,'Aceite Virgen'!$A$6:$A$257,"&gt;="&amp;$A263,'Aceite Virgen'!$B$6:$B$257,"&lt;="&amp;$B263)</f>
        <v>2.14</v>
      </c>
      <c r="BK263" s="8">
        <f>SUMIFS('Aceite Virgen'!BK$6:BK$257,'Aceite Virgen'!$A$6:$A$257,"&gt;="&amp;$A263,'Aceite Virgen'!$B$6:$B$257,"&lt;="&amp;$B263)</f>
        <v>0</v>
      </c>
      <c r="BO263" s="8">
        <f>SUMIFS('Aceite Virgen'!BO$6:BO$257,'Aceite Virgen'!$A$6:$A$257,"&gt;="&amp;$A263,'Aceite Virgen'!$B$6:$B$257,"&lt;="&amp;$B263)</f>
        <v>1.77</v>
      </c>
      <c r="BP263" s="8">
        <f>SUMIFS('Aceite Virgen'!BP$6:BP$257,'Aceite Virgen'!$A$6:$A$257,"&gt;="&amp;$A263,'Aceite Virgen'!$B$6:$B$257,"&lt;="&amp;$B263)</f>
        <v>0</v>
      </c>
      <c r="BQ263" s="8">
        <f>SUMIFS('Aceite Virgen'!BQ$6:BQ$257,'Aceite Virgen'!$A$6:$A$257,"&gt;="&amp;$A263,'Aceite Virgen'!$B$6:$B$257,"&lt;="&amp;$B263)</f>
        <v>1.84</v>
      </c>
      <c r="BR263" s="8">
        <f>SUMIFS('Aceite Virgen'!BR$6:BR$257,'Aceite Virgen'!$A$6:$A$257,"&gt;="&amp;$A263,'Aceite Virgen'!$B$6:$B$257,"&lt;="&amp;$B263)</f>
        <v>0</v>
      </c>
      <c r="BV263" s="8">
        <f>SUMIFS('Aceite Virgen'!BV$6:BV$257,'Aceite Virgen'!$A$6:$A$257,"&gt;="&amp;$A263,'Aceite Virgen'!$B$6:$B$257,"&lt;="&amp;$B263)</f>
        <v>2</v>
      </c>
      <c r="BW263" s="8">
        <f>SUMIFS('Aceite Virgen'!BW$6:BW$257,'Aceite Virgen'!$A$6:$A$257,"&gt;="&amp;$A263,'Aceite Virgen'!$B$6:$B$257,"&lt;="&amp;$B263)</f>
        <v>0</v>
      </c>
      <c r="BX263" s="8">
        <f>SUMIFS('Aceite Virgen'!BX$6:BX$257,'Aceite Virgen'!$A$6:$A$257,"&gt;="&amp;$A263,'Aceite Virgen'!$B$6:$B$257,"&lt;="&amp;$B263)</f>
        <v>2.46</v>
      </c>
      <c r="BY263" s="8">
        <f>SUMIFS('Aceite Virgen'!BY$6:BY$257,'Aceite Virgen'!$A$6:$A$257,"&gt;="&amp;$A263,'Aceite Virgen'!$B$6:$B$257,"&lt;="&amp;$B263)</f>
        <v>0</v>
      </c>
      <c r="CC263" s="8">
        <f>SUMIFS('Aceite Virgen'!CC$6:CC$257,'Aceite Virgen'!$A$6:$A$257,"&gt;="&amp;$A263,'Aceite Virgen'!$B$6:$B$257,"&lt;="&amp;$B263)</f>
        <v>2.89</v>
      </c>
      <c r="CD263" s="8">
        <f>SUMIFS('Aceite Virgen'!CD$6:CD$257,'Aceite Virgen'!$A$6:$A$257,"&gt;="&amp;$A263,'Aceite Virgen'!$B$6:$B$257,"&lt;="&amp;$B263)</f>
        <v>0.41</v>
      </c>
      <c r="CE263" s="8">
        <f>SUMIFS('Aceite Virgen'!CE$6:CE$257,'Aceite Virgen'!$A$6:$A$257,"&gt;="&amp;$A263,'Aceite Virgen'!$B$6:$B$257,"&lt;="&amp;$B263)</f>
        <v>3.39</v>
      </c>
      <c r="CF263" s="8">
        <f>SUMIFS('Aceite Virgen'!CF$6:CF$257,'Aceite Virgen'!$A$6:$A$257,"&gt;="&amp;$A263,'Aceite Virgen'!$B$6:$B$257,"&lt;="&amp;$B263)</f>
        <v>0</v>
      </c>
      <c r="CJ263" s="8">
        <f>SUMIFS('Aceite Virgen'!CJ$6:CJ$257,'Aceite Virgen'!$A$6:$A$257,"&gt;="&amp;$A263,'Aceite Virgen'!$B$6:$B$257,"&lt;="&amp;$B263)</f>
        <v>4.6500000000000004</v>
      </c>
      <c r="CK263" s="8">
        <f>SUMIFS('Aceite Virgen'!CK$6:CK$257,'Aceite Virgen'!$A$6:$A$257,"&gt;="&amp;$A263,'Aceite Virgen'!$B$6:$B$257,"&lt;="&amp;$B263)</f>
        <v>3.66</v>
      </c>
      <c r="CL263" s="8">
        <f>SUMIFS('Aceite Virgen'!CL$6:CL$257,'Aceite Virgen'!$A$6:$A$257,"&gt;="&amp;$A263,'Aceite Virgen'!$B$6:$B$257,"&lt;="&amp;$B263)</f>
        <v>5.34</v>
      </c>
      <c r="CM263" s="8">
        <f>SUMIFS('Aceite Virgen'!CM$6:CM$257,'Aceite Virgen'!$A$6:$A$257,"&gt;="&amp;$A263,'Aceite Virgen'!$B$6:$B$257,"&lt;="&amp;$B263)</f>
        <v>0</v>
      </c>
      <c r="CQ263" s="8">
        <f>SUMIFS('Aceite Virgen'!CQ$6:CQ$257,'Aceite Virgen'!$A$6:$A$257,"&gt;="&amp;$A263,'Aceite Virgen'!$B$6:$B$257,"&lt;="&amp;$B263)</f>
        <v>1.44</v>
      </c>
      <c r="CR263" s="8">
        <f>SUMIFS('Aceite Virgen'!CR$6:CR$257,'Aceite Virgen'!$A$6:$A$257,"&gt;="&amp;$A263,'Aceite Virgen'!$B$6:$B$257,"&lt;="&amp;$B263)</f>
        <v>3.24</v>
      </c>
      <c r="CS263" s="8">
        <f>SUMIFS('Aceite Virgen'!CS$6:CS$257,'Aceite Virgen'!$A$6:$A$257,"&gt;="&amp;$A263,'Aceite Virgen'!$B$6:$B$257,"&lt;="&amp;$B263)</f>
        <v>1.21</v>
      </c>
      <c r="CT263" s="8">
        <f>SUMIFS('Aceite Virgen'!CT$6:CT$257,'Aceite Virgen'!$A$6:$A$257,"&gt;="&amp;$A263,'Aceite Virgen'!$B$6:$B$257,"&lt;="&amp;$B263)</f>
        <v>2.34</v>
      </c>
    </row>
    <row r="264" spans="1:98" x14ac:dyDescent="0.3">
      <c r="A264" s="14">
        <f>'TAM Aceite Virgen'!B12</f>
        <v>3.4</v>
      </c>
      <c r="B264" s="14">
        <f>'TAM Aceite Virgen'!C12</f>
        <v>3.5</v>
      </c>
      <c r="C264" s="14"/>
      <c r="D264" s="8">
        <f>SUMIFS('Aceite Virgen'!D$6:D$257,'Aceite Virgen'!$A$6:$A$257,"&gt;="&amp;$A264,'Aceite Virgen'!$B$6:$B$257,"&lt;="&amp;$B264)</f>
        <v>0.36</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0.65999999999999992</v>
      </c>
      <c r="L264" s="8">
        <f>SUMIFS('Aceite Virgen'!L$6:L$257,'Aceite Virgen'!$A$6:$A$257,"&gt;="&amp;$A264,'Aceite Virgen'!$B$6:$B$257,"&lt;="&amp;$B264)</f>
        <v>1.7</v>
      </c>
      <c r="M264" s="8">
        <f>SUMIFS('Aceite Virgen'!M$6:M$257,'Aceite Virgen'!$A$6:$A$257,"&gt;="&amp;$A264,'Aceite Virgen'!$B$6:$B$257,"&lt;="&amp;$B264)</f>
        <v>0.55000000000000004</v>
      </c>
      <c r="N264" s="8">
        <f>SUMIFS('Aceite Virgen'!N$6:N$257,'Aceite Virgen'!$A$6:$A$257,"&gt;="&amp;$A264,'Aceite Virgen'!$B$6:$B$257,"&lt;="&amp;$B264)</f>
        <v>0</v>
      </c>
      <c r="O264" s="14"/>
      <c r="P264" s="14"/>
      <c r="Q264" s="14"/>
      <c r="R264" s="8">
        <f>SUMIFS('Aceite Virgen'!R$6:R$257,'Aceite Virgen'!$A$6:$A$257,"&gt;="&amp;$A264,'Aceite Virgen'!$B$6:$B$257,"&lt;="&amp;$B264)</f>
        <v>0.83</v>
      </c>
      <c r="S264" s="8">
        <f>SUMIFS('Aceite Virgen'!S$6:S$257,'Aceite Virgen'!$A$6:$A$257,"&gt;="&amp;$A264,'Aceite Virgen'!$B$6:$B$257,"&lt;="&amp;$B264)</f>
        <v>5.23</v>
      </c>
      <c r="T264" s="8">
        <f>SUMIFS('Aceite Virgen'!T$6:T$257,'Aceite Virgen'!$A$6:$A$257,"&gt;="&amp;$A264,'Aceite Virgen'!$B$6:$B$257,"&lt;="&amp;$B264)</f>
        <v>0</v>
      </c>
      <c r="U264" s="8">
        <f>SUMIFS('Aceite Virgen'!U$6:U$257,'Aceite Virgen'!$A$6:$A$257,"&gt;="&amp;$A264,'Aceite Virgen'!$B$6:$B$257,"&lt;="&amp;$B264)</f>
        <v>0</v>
      </c>
      <c r="V264" s="14"/>
      <c r="W264" s="14"/>
      <c r="X264" s="14"/>
      <c r="Y264" s="8">
        <f>SUMIFS('Aceite Virgen'!Y$6:Y$257,'Aceite Virgen'!$A$6:$A$257,"&gt;="&amp;$A264,'Aceite Virgen'!$B$6:$B$257,"&lt;="&amp;$B264)</f>
        <v>0.22</v>
      </c>
      <c r="Z264" s="8">
        <f>SUMIFS('Aceite Virgen'!Z$6:Z$257,'Aceite Virgen'!$A$6:$A$257,"&gt;="&amp;$A264,'Aceite Virgen'!$B$6:$B$257,"&lt;="&amp;$B264)</f>
        <v>1.24</v>
      </c>
      <c r="AA264" s="8">
        <f>SUMIFS('Aceite Virgen'!AA$6:AA$257,'Aceite Virgen'!$A$6:$A$257,"&gt;="&amp;$A264,'Aceite Virgen'!$B$6:$B$257,"&lt;="&amp;$B264)</f>
        <v>0</v>
      </c>
      <c r="AB264" s="8">
        <f>SUMIFS('Aceite Virgen'!AB$6:AB$257,'Aceite Virgen'!$A$6:$A$257,"&gt;="&amp;$A264,'Aceite Virgen'!$B$6:$B$257,"&lt;="&amp;$B264)</f>
        <v>0</v>
      </c>
      <c r="AC264" s="14"/>
      <c r="AD264" s="14"/>
      <c r="AE264" s="14"/>
      <c r="AF264" s="8">
        <f>SUMIFS('Aceite Virgen'!AF$6:AF$257,'Aceite Virgen'!$A$6:$A$257,"&gt;="&amp;$A264,'Aceite Virgen'!$B$6:$B$257,"&lt;="&amp;$B264)</f>
        <v>0.38999999999999996</v>
      </c>
      <c r="AG264" s="8">
        <f>SUMIFS('Aceite Virgen'!AG$6:AG$257,'Aceite Virgen'!$A$6:$A$257,"&gt;="&amp;$A264,'Aceite Virgen'!$B$6:$B$257,"&lt;="&amp;$B264)</f>
        <v>2.95</v>
      </c>
      <c r="AH264" s="8">
        <f>SUMIFS('Aceite Virgen'!AH$6:AH$257,'Aceite Virgen'!$A$6:$A$257,"&gt;="&amp;$A264,'Aceite Virgen'!$B$6:$B$257,"&lt;="&amp;$B264)</f>
        <v>0.15000000000000002</v>
      </c>
      <c r="AI264" s="8">
        <f>SUMIFS('Aceite Virgen'!AI$6:AI$257,'Aceite Virgen'!$A$6:$A$257,"&gt;="&amp;$A264,'Aceite Virgen'!$B$6:$B$257,"&lt;="&amp;$B264)</f>
        <v>0</v>
      </c>
      <c r="AJ264" s="14"/>
      <c r="AK264" s="14"/>
      <c r="AL264" s="14"/>
      <c r="AM264" s="8">
        <f>SUMIFS('Aceite Virgen'!AM$6:AM$257,'Aceite Virgen'!$A$6:$A$257,"&gt;="&amp;$A264,'Aceite Virgen'!$B$6:$B$257,"&lt;="&amp;$B264)</f>
        <v>0.17</v>
      </c>
      <c r="AN264" s="8">
        <f>SUMIFS('Aceite Virgen'!AN$6:AN$257,'Aceite Virgen'!$A$6:$A$257,"&gt;="&amp;$A264,'Aceite Virgen'!$B$6:$B$257,"&lt;="&amp;$B264)</f>
        <v>0.92</v>
      </c>
      <c r="AO264" s="8">
        <f>SUMIFS('Aceite Virgen'!AO$6:AO$257,'Aceite Virgen'!$A$6:$A$257,"&gt;="&amp;$A264,'Aceite Virgen'!$B$6:$B$257,"&lt;="&amp;$B264)</f>
        <v>0.11</v>
      </c>
      <c r="AP264" s="8">
        <f>SUMIFS('Aceite Virgen'!AP$6:AP$257,'Aceite Virgen'!$A$6:$A$257,"&gt;="&amp;$A264,'Aceite Virgen'!$B$6:$B$257,"&lt;="&amp;$B264)</f>
        <v>0</v>
      </c>
      <c r="AQ264" s="14"/>
      <c r="AR264" s="14"/>
      <c r="AT264" s="8">
        <f>SUMIFS('Aceite Virgen'!AT$6:AT$257,'Aceite Virgen'!$A$6:$A$257,"&gt;="&amp;$A264,'Aceite Virgen'!$B$6:$B$257,"&lt;="&amp;$B264)</f>
        <v>0.94</v>
      </c>
      <c r="AU264" s="8">
        <f>SUMIFS('Aceite Virgen'!AU$6:AU$257,'Aceite Virgen'!$A$6:$A$257,"&gt;="&amp;$A264,'Aceite Virgen'!$B$6:$B$257,"&lt;="&amp;$B264)</f>
        <v>2.85</v>
      </c>
      <c r="AV264" s="8">
        <f>SUMIFS('Aceite Virgen'!AV$6:AV$257,'Aceite Virgen'!$A$6:$A$257,"&gt;="&amp;$A264,'Aceite Virgen'!$B$6:$B$257,"&lt;="&amp;$B264)</f>
        <v>0.52</v>
      </c>
      <c r="AW264" s="8">
        <f>SUMIFS('Aceite Virgen'!AW$6:AW$257,'Aceite Virgen'!$A$6:$A$257,"&gt;="&amp;$A264,'Aceite Virgen'!$B$6:$B$257,"&lt;="&amp;$B264)</f>
        <v>12</v>
      </c>
      <c r="BA264" s="8">
        <f>SUMIFS('Aceite Virgen'!BA$6:BA$257,'Aceite Virgen'!$A$6:$A$257,"&gt;="&amp;A264,'Aceite Virgen'!$B$6:$B$257,"&lt;="&amp;B264)</f>
        <v>0.26</v>
      </c>
      <c r="BB264" s="8">
        <f>SUMIFS('Aceite Virgen'!BB$6:BB$257,'Aceite Virgen'!$A$6:$A$257,"&gt;="&amp;$A264,'Aceite Virgen'!$B$6:$B$257,"&lt;="&amp;$B264)</f>
        <v>0</v>
      </c>
      <c r="BC264" s="8">
        <f>SUMIFS('Aceite Virgen'!BC$6:BC$257,'Aceite Virgen'!$A$6:$A$257,"&gt;="&amp;$A264,'Aceite Virgen'!$B$6:$B$257,"&lt;="&amp;$B264)</f>
        <v>0.31000000000000005</v>
      </c>
      <c r="BD264" s="8">
        <f>SUMIFS('Aceite Virgen'!BD$6:BD$257,'Aceite Virgen'!$A$6:$A$257,"&gt;="&amp;$A264,'Aceite Virgen'!$B$6:$B$257,"&lt;="&amp;$B264)</f>
        <v>0</v>
      </c>
      <c r="BH264" s="8">
        <f>SUMIFS('Aceite Virgen'!BH$6:BH$257,'Aceite Virgen'!$A$6:$A$257,"&gt;="&amp;$A264,'Aceite Virgen'!$B$6:$B$257,"&lt;="&amp;$B264)</f>
        <v>0.09</v>
      </c>
      <c r="BI264" s="8">
        <f>SUMIFS('Aceite Virgen'!BI$6:BI$257,'Aceite Virgen'!$A$6:$A$257,"&gt;="&amp;$A264,'Aceite Virgen'!$B$6:$B$257,"&lt;="&amp;$B264)</f>
        <v>0</v>
      </c>
      <c r="BJ264" s="8">
        <f>SUMIFS('Aceite Virgen'!BJ$6:BJ$257,'Aceite Virgen'!$A$6:$A$257,"&gt;="&amp;$A264,'Aceite Virgen'!$B$6:$B$257,"&lt;="&amp;$B264)</f>
        <v>0.1</v>
      </c>
      <c r="BK264" s="8">
        <f>SUMIFS('Aceite Virgen'!BK$6:BK$257,'Aceite Virgen'!$A$6:$A$257,"&gt;="&amp;$A264,'Aceite Virgen'!$B$6:$B$257,"&lt;="&amp;$B264)</f>
        <v>0</v>
      </c>
      <c r="BO264" s="8">
        <f>SUMIFS('Aceite Virgen'!BO$6:BO$257,'Aceite Virgen'!$A$6:$A$257,"&gt;="&amp;$A264,'Aceite Virgen'!$B$6:$B$257,"&lt;="&amp;$B264)</f>
        <v>0.27</v>
      </c>
      <c r="BP264" s="8">
        <f>SUMIFS('Aceite Virgen'!BP$6:BP$257,'Aceite Virgen'!$A$6:$A$257,"&gt;="&amp;$A264,'Aceite Virgen'!$B$6:$B$257,"&lt;="&amp;$B264)</f>
        <v>0</v>
      </c>
      <c r="BQ264" s="8">
        <f>SUMIFS('Aceite Virgen'!BQ$6:BQ$257,'Aceite Virgen'!$A$6:$A$257,"&gt;="&amp;$A264,'Aceite Virgen'!$B$6:$B$257,"&lt;="&amp;$B264)</f>
        <v>0.32</v>
      </c>
      <c r="BR264" s="8">
        <f>SUMIFS('Aceite Virgen'!BR$6:BR$257,'Aceite Virgen'!$A$6:$A$257,"&gt;="&amp;$A264,'Aceite Virgen'!$B$6:$B$257,"&lt;="&amp;$B264)</f>
        <v>0</v>
      </c>
      <c r="BV264" s="8">
        <f>SUMIFS('Aceite Virgen'!BV$6:BV$257,'Aceite Virgen'!$A$6:$A$257,"&gt;="&amp;$A264,'Aceite Virgen'!$B$6:$B$257,"&lt;="&amp;$B264)</f>
        <v>0.56000000000000005</v>
      </c>
      <c r="BW264" s="8">
        <f>SUMIFS('Aceite Virgen'!BW$6:BW$257,'Aceite Virgen'!$A$6:$A$257,"&gt;="&amp;$A264,'Aceite Virgen'!$B$6:$B$257,"&lt;="&amp;$B264)</f>
        <v>2.59</v>
      </c>
      <c r="BX264" s="8">
        <f>SUMIFS('Aceite Virgen'!BX$6:BX$257,'Aceite Virgen'!$A$6:$A$257,"&gt;="&amp;$A264,'Aceite Virgen'!$B$6:$B$257,"&lt;="&amp;$B264)</f>
        <v>0.38</v>
      </c>
      <c r="BY264" s="8">
        <f>SUMIFS('Aceite Virgen'!BY$6:BY$257,'Aceite Virgen'!$A$6:$A$257,"&gt;="&amp;$A264,'Aceite Virgen'!$B$6:$B$257,"&lt;="&amp;$B264)</f>
        <v>0</v>
      </c>
      <c r="CC264" s="8">
        <f>SUMIFS('Aceite Virgen'!CC$6:CC$257,'Aceite Virgen'!$A$6:$A$257,"&gt;="&amp;$A264,'Aceite Virgen'!$B$6:$B$257,"&lt;="&amp;$B264)</f>
        <v>0.05</v>
      </c>
      <c r="CD264" s="8">
        <f>SUMIFS('Aceite Virgen'!CD$6:CD$257,'Aceite Virgen'!$A$6:$A$257,"&gt;="&amp;$A264,'Aceite Virgen'!$B$6:$B$257,"&lt;="&amp;$B264)</f>
        <v>0</v>
      </c>
      <c r="CE264" s="8">
        <f>SUMIFS('Aceite Virgen'!CE$6:CE$257,'Aceite Virgen'!$A$6:$A$257,"&gt;="&amp;$A264,'Aceite Virgen'!$B$6:$B$257,"&lt;="&amp;$B264)</f>
        <v>0.06</v>
      </c>
      <c r="CF264" s="8">
        <f>SUMIFS('Aceite Virgen'!CF$6:CF$257,'Aceite Virgen'!$A$6:$A$257,"&gt;="&amp;$A264,'Aceite Virgen'!$B$6:$B$257,"&lt;="&amp;$B264)</f>
        <v>0</v>
      </c>
      <c r="CJ264" s="8">
        <f>SUMIFS('Aceite Virgen'!CJ$6:CJ$257,'Aceite Virgen'!$A$6:$A$257,"&gt;="&amp;$A264,'Aceite Virgen'!$B$6:$B$257,"&lt;="&amp;$B264)</f>
        <v>0.92999999999999994</v>
      </c>
      <c r="CK264" s="8">
        <f>SUMIFS('Aceite Virgen'!CK$6:CK$257,'Aceite Virgen'!$A$6:$A$257,"&gt;="&amp;$A264,'Aceite Virgen'!$B$6:$B$257,"&lt;="&amp;$B264)</f>
        <v>2.74</v>
      </c>
      <c r="CL264" s="8">
        <f>SUMIFS('Aceite Virgen'!CL$6:CL$257,'Aceite Virgen'!$A$6:$A$257,"&gt;="&amp;$A264,'Aceite Virgen'!$B$6:$B$257,"&lt;="&amp;$B264)</f>
        <v>0.23</v>
      </c>
      <c r="CM264" s="8">
        <f>SUMIFS('Aceite Virgen'!CM$6:CM$257,'Aceite Virgen'!$A$6:$A$257,"&gt;="&amp;$A264,'Aceite Virgen'!$B$6:$B$257,"&lt;="&amp;$B264)</f>
        <v>8.31</v>
      </c>
      <c r="CQ264" s="8">
        <f>SUMIFS('Aceite Virgen'!CQ$6:CQ$257,'Aceite Virgen'!$A$6:$A$257,"&gt;="&amp;$A264,'Aceite Virgen'!$B$6:$B$257,"&lt;="&amp;$B264)</f>
        <v>2.0699999999999998</v>
      </c>
      <c r="CR264" s="8">
        <f>SUMIFS('Aceite Virgen'!CR$6:CR$257,'Aceite Virgen'!$A$6:$A$257,"&gt;="&amp;$A264,'Aceite Virgen'!$B$6:$B$257,"&lt;="&amp;$B264)</f>
        <v>5.13</v>
      </c>
      <c r="CS264" s="8">
        <f>SUMIFS('Aceite Virgen'!CS$6:CS$257,'Aceite Virgen'!$A$6:$A$257,"&gt;="&amp;$A264,'Aceite Virgen'!$B$6:$B$257,"&lt;="&amp;$B264)</f>
        <v>1.44</v>
      </c>
      <c r="CT264" s="8">
        <f>SUMIFS('Aceite Virgen'!CT$6:CT$257,'Aceite Virgen'!$A$6:$A$257,"&gt;="&amp;$A264,'Aceite Virgen'!$B$6:$B$257,"&lt;="&amp;$B264)</f>
        <v>6.34</v>
      </c>
    </row>
    <row r="265" spans="1:98" x14ac:dyDescent="0.3">
      <c r="A265" s="14">
        <f>'TAM Aceite Virgen'!B13</f>
        <v>3.5</v>
      </c>
      <c r="B265" s="14">
        <f>'TAM Aceite Virgen'!C13</f>
        <v>3.6</v>
      </c>
      <c r="C265" s="14"/>
      <c r="D265" s="8">
        <f>SUMIFS('Aceite Virgen'!D$6:D$257,'Aceite Virgen'!$A$6:$A$257,"&gt;="&amp;$A265,'Aceite Virgen'!$B$6:$B$257,"&lt;="&amp;$B265)</f>
        <v>1.21</v>
      </c>
      <c r="E265" s="8">
        <f>SUMIFS('Aceite Virgen'!E$6:E$257,'Aceite Virgen'!$A$6:$A$257,"&gt;="&amp;$A265,'Aceite Virgen'!$B$6:$B$257,"&lt;="&amp;$B265)</f>
        <v>6.28</v>
      </c>
      <c r="F265" s="8">
        <f>SUMIFS('Aceite Virgen'!F$6:F$257,'Aceite Virgen'!$A$6:$A$257,"&gt;="&amp;$A265,'Aceite Virgen'!$B$6:$B$257,"&lt;="&amp;$B265)</f>
        <v>0.56000000000000005</v>
      </c>
      <c r="G265" s="8">
        <f>SUMIFS('Aceite Virgen'!G$6:G$257,'Aceite Virgen'!$A$6:$A$257,"&gt;="&amp;$A265,'Aceite Virgen'!$B$6:$B$257,"&lt;="&amp;$B265)</f>
        <v>0</v>
      </c>
      <c r="H265" s="14"/>
      <c r="I265" s="14"/>
      <c r="J265" s="14"/>
      <c r="K265" s="8">
        <f>SUMIFS('Aceite Virgen'!K$6:K$257,'Aceite Virgen'!$A$6:$A$257,"&gt;="&amp;$A265,'Aceite Virgen'!$B$6:$B$257,"&lt;="&amp;$B265)</f>
        <v>0.44</v>
      </c>
      <c r="L265" s="8">
        <f>SUMIFS('Aceite Virgen'!L$6:L$257,'Aceite Virgen'!$A$6:$A$257,"&gt;="&amp;$A265,'Aceite Virgen'!$B$6:$B$257,"&lt;="&amp;$B265)</f>
        <v>3.11</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0.64</v>
      </c>
      <c r="S265" s="8">
        <f>SUMIFS('Aceite Virgen'!S$6:S$257,'Aceite Virgen'!$A$6:$A$257,"&gt;="&amp;$A265,'Aceite Virgen'!$B$6:$B$257,"&lt;="&amp;$B265)</f>
        <v>4</v>
      </c>
      <c r="T265" s="8">
        <f>SUMIFS('Aceite Virgen'!T$6:T$257,'Aceite Virgen'!$A$6:$A$257,"&gt;="&amp;$A265,'Aceite Virgen'!$B$6:$B$257,"&lt;="&amp;$B265)</f>
        <v>0</v>
      </c>
      <c r="U265" s="8">
        <f>SUMIFS('Aceite Virgen'!U$6:U$257,'Aceite Virgen'!$A$6:$A$257,"&gt;="&amp;$A265,'Aceite Virgen'!$B$6:$B$257,"&lt;="&amp;$B265)</f>
        <v>0</v>
      </c>
      <c r="V265" s="14"/>
      <c r="W265" s="14"/>
      <c r="X265" s="14"/>
      <c r="Y265" s="8">
        <f>SUMIFS('Aceite Virgen'!Y$6:Y$257,'Aceite Virgen'!$A$6:$A$257,"&gt;="&amp;$A265,'Aceite Virgen'!$B$6:$B$257,"&lt;="&amp;$B265)</f>
        <v>0.44</v>
      </c>
      <c r="Z265" s="8">
        <f>SUMIFS('Aceite Virgen'!Z$6:Z$257,'Aceite Virgen'!$A$6:$A$257,"&gt;="&amp;$A265,'Aceite Virgen'!$B$6:$B$257,"&lt;="&amp;$B265)</f>
        <v>2.5499999999999998</v>
      </c>
      <c r="AA265" s="8">
        <f>SUMIFS('Aceite Virgen'!AA$6:AA$257,'Aceite Virgen'!$A$6:$A$257,"&gt;="&amp;$A265,'Aceite Virgen'!$B$6:$B$257,"&lt;="&amp;$B265)</f>
        <v>0</v>
      </c>
      <c r="AB265" s="8">
        <f>SUMIFS('Aceite Virgen'!AB$6:AB$257,'Aceite Virgen'!$A$6:$A$257,"&gt;="&amp;$A265,'Aceite Virgen'!$B$6:$B$257,"&lt;="&amp;$B265)</f>
        <v>0</v>
      </c>
      <c r="AC265" s="14"/>
      <c r="AD265" s="14"/>
      <c r="AE265" s="14"/>
      <c r="AF265" s="8">
        <f>SUMIFS('Aceite Virgen'!AF$6:AF$257,'Aceite Virgen'!$A$6:$A$257,"&gt;="&amp;$A265,'Aceite Virgen'!$B$6:$B$257,"&lt;="&amp;$B265)</f>
        <v>1.54</v>
      </c>
      <c r="AG265" s="8">
        <f>SUMIFS('Aceite Virgen'!AG$6:AG$257,'Aceite Virgen'!$A$6:$A$257,"&gt;="&amp;$A265,'Aceite Virgen'!$B$6:$B$257,"&lt;="&amp;$B265)</f>
        <v>0</v>
      </c>
      <c r="AH265" s="8">
        <f>SUMIFS('Aceite Virgen'!AH$6:AH$257,'Aceite Virgen'!$A$6:$A$257,"&gt;="&amp;$A265,'Aceite Virgen'!$B$6:$B$257,"&lt;="&amp;$B265)</f>
        <v>1.81</v>
      </c>
      <c r="AI265" s="8">
        <f>SUMIFS('Aceite Virgen'!AI$6:AI$257,'Aceite Virgen'!$A$6:$A$257,"&gt;="&amp;$A265,'Aceite Virgen'!$B$6:$B$257,"&lt;="&amp;$B265)</f>
        <v>0</v>
      </c>
      <c r="AJ265" s="14"/>
      <c r="AK265" s="14"/>
      <c r="AL265" s="14"/>
      <c r="AM265" s="8">
        <f>SUMIFS('Aceite Virgen'!AM$6:AM$257,'Aceite Virgen'!$A$6:$A$257,"&gt;="&amp;$A265,'Aceite Virgen'!$B$6:$B$257,"&lt;="&amp;$B265)</f>
        <v>1.2</v>
      </c>
      <c r="AN265" s="8">
        <f>SUMIFS('Aceite Virgen'!AN$6:AN$257,'Aceite Virgen'!$A$6:$A$257,"&gt;="&amp;$A265,'Aceite Virgen'!$B$6:$B$257,"&lt;="&amp;$B265)</f>
        <v>1.26</v>
      </c>
      <c r="AO265" s="8">
        <f>SUMIFS('Aceite Virgen'!AO$6:AO$257,'Aceite Virgen'!$A$6:$A$257,"&gt;="&amp;$A265,'Aceite Virgen'!$B$6:$B$257,"&lt;="&amp;$B265)</f>
        <v>1.32</v>
      </c>
      <c r="AP265" s="8">
        <f>SUMIFS('Aceite Virgen'!AP$6:AP$257,'Aceite Virgen'!$A$6:$A$257,"&gt;="&amp;$A265,'Aceite Virgen'!$B$6:$B$257,"&lt;="&amp;$B265)</f>
        <v>0</v>
      </c>
      <c r="AQ265" s="14"/>
      <c r="AR265" s="14"/>
      <c r="AT265" s="8">
        <f>SUMIFS('Aceite Virgen'!AT$6:AT$257,'Aceite Virgen'!$A$6:$A$257,"&gt;="&amp;$A265,'Aceite Virgen'!$B$6:$B$257,"&lt;="&amp;$B265)</f>
        <v>1.36</v>
      </c>
      <c r="AU265" s="8">
        <f>SUMIFS('Aceite Virgen'!AU$6:AU$257,'Aceite Virgen'!$A$6:$A$257,"&gt;="&amp;$A265,'Aceite Virgen'!$B$6:$B$257,"&lt;="&amp;$B265)</f>
        <v>0</v>
      </c>
      <c r="AV265" s="8">
        <f>SUMIFS('Aceite Virgen'!AV$6:AV$257,'Aceite Virgen'!$A$6:$A$257,"&gt;="&amp;$A265,'Aceite Virgen'!$B$6:$B$257,"&lt;="&amp;$B265)</f>
        <v>1.6300000000000001</v>
      </c>
      <c r="AW265" s="8">
        <f>SUMIFS('Aceite Virgen'!AW$6:AW$257,'Aceite Virgen'!$A$6:$A$257,"&gt;="&amp;$A265,'Aceite Virgen'!$B$6:$B$257,"&lt;="&amp;$B265)</f>
        <v>0</v>
      </c>
      <c r="BA265" s="8">
        <f>SUMIFS('Aceite Virgen'!BA$6:BA$257,'Aceite Virgen'!$A$6:$A$257,"&gt;="&amp;A265,'Aceite Virgen'!$B$6:$B$257,"&lt;="&amp;B265)</f>
        <v>1.31</v>
      </c>
      <c r="BB265" s="8">
        <f>SUMIFS('Aceite Virgen'!BB$6:BB$257,'Aceite Virgen'!$A$6:$A$257,"&gt;="&amp;$A265,'Aceite Virgen'!$B$6:$B$257,"&lt;="&amp;$B265)</f>
        <v>4.7300000000000004</v>
      </c>
      <c r="BC265" s="8">
        <f>SUMIFS('Aceite Virgen'!BC$6:BC$257,'Aceite Virgen'!$A$6:$A$257,"&gt;="&amp;$A265,'Aceite Virgen'!$B$6:$B$257,"&lt;="&amp;$B265)</f>
        <v>0.96</v>
      </c>
      <c r="BD265" s="8">
        <f>SUMIFS('Aceite Virgen'!BD$6:BD$257,'Aceite Virgen'!$A$6:$A$257,"&gt;="&amp;$A265,'Aceite Virgen'!$B$6:$B$257,"&lt;="&amp;$B265)</f>
        <v>0</v>
      </c>
      <c r="BH265" s="8">
        <f>SUMIFS('Aceite Virgen'!BH$6:BH$257,'Aceite Virgen'!$A$6:$A$257,"&gt;="&amp;$A265,'Aceite Virgen'!$B$6:$B$257,"&lt;="&amp;$B265)</f>
        <v>2.06</v>
      </c>
      <c r="BI265" s="8">
        <f>SUMIFS('Aceite Virgen'!BI$6:BI$257,'Aceite Virgen'!$A$6:$A$257,"&gt;="&amp;$A265,'Aceite Virgen'!$B$6:$B$257,"&lt;="&amp;$B265)</f>
        <v>1.58</v>
      </c>
      <c r="BJ265" s="8">
        <f>SUMIFS('Aceite Virgen'!BJ$6:BJ$257,'Aceite Virgen'!$A$6:$A$257,"&gt;="&amp;$A265,'Aceite Virgen'!$B$6:$B$257,"&lt;="&amp;$B265)</f>
        <v>2.06</v>
      </c>
      <c r="BK265" s="8">
        <f>SUMIFS('Aceite Virgen'!BK$6:BK$257,'Aceite Virgen'!$A$6:$A$257,"&gt;="&amp;$A265,'Aceite Virgen'!$B$6:$B$257,"&lt;="&amp;$B265)</f>
        <v>0</v>
      </c>
      <c r="BO265" s="8">
        <f>SUMIFS('Aceite Virgen'!BO$6:BO$257,'Aceite Virgen'!$A$6:$A$257,"&gt;="&amp;$A265,'Aceite Virgen'!$B$6:$B$257,"&lt;="&amp;$B265)</f>
        <v>2.5799999999999996</v>
      </c>
      <c r="BP265" s="8">
        <f>SUMIFS('Aceite Virgen'!BP$6:BP$257,'Aceite Virgen'!$A$6:$A$257,"&gt;="&amp;$A265,'Aceite Virgen'!$B$6:$B$257,"&lt;="&amp;$B265)</f>
        <v>0.92</v>
      </c>
      <c r="BQ265" s="8">
        <f>SUMIFS('Aceite Virgen'!BQ$6:BQ$257,'Aceite Virgen'!$A$6:$A$257,"&gt;="&amp;$A265,'Aceite Virgen'!$B$6:$B$257,"&lt;="&amp;$B265)</f>
        <v>2.97</v>
      </c>
      <c r="BR265" s="8">
        <f>SUMIFS('Aceite Virgen'!BR$6:BR$257,'Aceite Virgen'!$A$6:$A$257,"&gt;="&amp;$A265,'Aceite Virgen'!$B$6:$B$257,"&lt;="&amp;$B265)</f>
        <v>0</v>
      </c>
      <c r="BV265" s="8">
        <f>SUMIFS('Aceite Virgen'!BV$6:BV$257,'Aceite Virgen'!$A$6:$A$257,"&gt;="&amp;$A265,'Aceite Virgen'!$B$6:$B$257,"&lt;="&amp;$B265)</f>
        <v>7.6</v>
      </c>
      <c r="BW265" s="8">
        <f>SUMIFS('Aceite Virgen'!BW$6:BW$257,'Aceite Virgen'!$A$6:$A$257,"&gt;="&amp;$A265,'Aceite Virgen'!$B$6:$B$257,"&lt;="&amp;$B265)</f>
        <v>22.36</v>
      </c>
      <c r="BX265" s="8">
        <f>SUMIFS('Aceite Virgen'!BX$6:BX$257,'Aceite Virgen'!$A$6:$A$257,"&gt;="&amp;$A265,'Aceite Virgen'!$B$6:$B$257,"&lt;="&amp;$B265)</f>
        <v>6.17</v>
      </c>
      <c r="BY265" s="8">
        <f>SUMIFS('Aceite Virgen'!BY$6:BY$257,'Aceite Virgen'!$A$6:$A$257,"&gt;="&amp;$A265,'Aceite Virgen'!$B$6:$B$257,"&lt;="&amp;$B265)</f>
        <v>0</v>
      </c>
      <c r="CC265" s="8">
        <f>SUMIFS('Aceite Virgen'!CC$6:CC$257,'Aceite Virgen'!$A$6:$A$257,"&gt;="&amp;$A265,'Aceite Virgen'!$B$6:$B$257,"&lt;="&amp;$B265)</f>
        <v>15.34</v>
      </c>
      <c r="CD265" s="8">
        <f>SUMIFS('Aceite Virgen'!CD$6:CD$257,'Aceite Virgen'!$A$6:$A$257,"&gt;="&amp;$A265,'Aceite Virgen'!$B$6:$B$257,"&lt;="&amp;$B265)</f>
        <v>35.82</v>
      </c>
      <c r="CE265" s="8">
        <f>SUMIFS('Aceite Virgen'!CE$6:CE$257,'Aceite Virgen'!$A$6:$A$257,"&gt;="&amp;$A265,'Aceite Virgen'!$B$6:$B$257,"&lt;="&amp;$B265)</f>
        <v>14</v>
      </c>
      <c r="CF265" s="8">
        <f>SUMIFS('Aceite Virgen'!CF$6:CF$257,'Aceite Virgen'!$A$6:$A$257,"&gt;="&amp;$A265,'Aceite Virgen'!$B$6:$B$257,"&lt;="&amp;$B265)</f>
        <v>0</v>
      </c>
      <c r="CJ265" s="8">
        <f>SUMIFS('Aceite Virgen'!CJ$6:CJ$257,'Aceite Virgen'!$A$6:$A$257,"&gt;="&amp;$A265,'Aceite Virgen'!$B$6:$B$257,"&lt;="&amp;$B265)</f>
        <v>24.660000000000004</v>
      </c>
      <c r="CK265" s="8">
        <f>SUMIFS('Aceite Virgen'!CK$6:CK$257,'Aceite Virgen'!$A$6:$A$257,"&gt;="&amp;$A265,'Aceite Virgen'!$B$6:$B$257,"&lt;="&amp;$B265)</f>
        <v>35.909999999999997</v>
      </c>
      <c r="CL265" s="8">
        <f>SUMIFS('Aceite Virgen'!CL$6:CL$257,'Aceite Virgen'!$A$6:$A$257,"&gt;="&amp;$A265,'Aceite Virgen'!$B$6:$B$257,"&lt;="&amp;$B265)</f>
        <v>22.52</v>
      </c>
      <c r="CM265" s="8">
        <f>SUMIFS('Aceite Virgen'!CM$6:CM$257,'Aceite Virgen'!$A$6:$A$257,"&gt;="&amp;$A265,'Aceite Virgen'!$B$6:$B$257,"&lt;="&amp;$B265)</f>
        <v>45.68</v>
      </c>
      <c r="CQ265" s="8">
        <f>SUMIFS('Aceite Virgen'!CQ$6:CQ$257,'Aceite Virgen'!$A$6:$A$257,"&gt;="&amp;$A265,'Aceite Virgen'!$B$6:$B$257,"&lt;="&amp;$B265)</f>
        <v>31.92</v>
      </c>
      <c r="CR265" s="8">
        <f>SUMIFS('Aceite Virgen'!CR$6:CR$257,'Aceite Virgen'!$A$6:$A$257,"&gt;="&amp;$A265,'Aceite Virgen'!$B$6:$B$257,"&lt;="&amp;$B265)</f>
        <v>27.87</v>
      </c>
      <c r="CS265" s="8">
        <f>SUMIFS('Aceite Virgen'!CS$6:CS$257,'Aceite Virgen'!$A$6:$A$257,"&gt;="&amp;$A265,'Aceite Virgen'!$B$6:$B$257,"&lt;="&amp;$B265)</f>
        <v>32.880000000000003</v>
      </c>
      <c r="CT265" s="8">
        <f>SUMIFS('Aceite Virgen'!CT$6:CT$257,'Aceite Virgen'!$A$6:$A$257,"&gt;="&amp;$A265,'Aceite Virgen'!$B$6:$B$257,"&lt;="&amp;$B265)</f>
        <v>46.41</v>
      </c>
    </row>
    <row r="266" spans="1:98" x14ac:dyDescent="0.3">
      <c r="A266" s="14">
        <f>'TAM Aceite Virgen'!B14</f>
        <v>3.6</v>
      </c>
      <c r="B266" s="14">
        <f>'TAM Aceite Virgen'!C14</f>
        <v>3.7</v>
      </c>
      <c r="C266" s="14"/>
      <c r="D266" s="8">
        <f>SUMIFS('Aceite Virgen'!D$6:D$257,'Aceite Virgen'!$A$6:$A$257,"&gt;="&amp;$A266,'Aceite Virgen'!$B$6:$B$257,"&lt;="&amp;$B266)</f>
        <v>7.29</v>
      </c>
      <c r="E266" s="8">
        <f>SUMIFS('Aceite Virgen'!E$6:E$257,'Aceite Virgen'!$A$6:$A$257,"&gt;="&amp;$A266,'Aceite Virgen'!$B$6:$B$257,"&lt;="&amp;$B266)</f>
        <v>3.93</v>
      </c>
      <c r="F266" s="8">
        <f>SUMIFS('Aceite Virgen'!F$6:F$257,'Aceite Virgen'!$A$6:$A$257,"&gt;="&amp;$A266,'Aceite Virgen'!$B$6:$B$257,"&lt;="&amp;$B266)</f>
        <v>8.9699999999999989</v>
      </c>
      <c r="G266" s="8">
        <f>SUMIFS('Aceite Virgen'!G$6:G$257,'Aceite Virgen'!$A$6:$A$257,"&gt;="&amp;$A266,'Aceite Virgen'!$B$6:$B$257,"&lt;="&amp;$B266)</f>
        <v>1.93</v>
      </c>
      <c r="H266" s="14"/>
      <c r="I266" s="14"/>
      <c r="J266" s="14"/>
      <c r="K266" s="8">
        <f>SUMIFS('Aceite Virgen'!K$6:K$257,'Aceite Virgen'!$A$6:$A$257,"&gt;="&amp;$A266,'Aceite Virgen'!$B$6:$B$257,"&lt;="&amp;$B266)</f>
        <v>6.32</v>
      </c>
      <c r="L266" s="8">
        <f>SUMIFS('Aceite Virgen'!L$6:L$257,'Aceite Virgen'!$A$6:$A$257,"&gt;="&amp;$A266,'Aceite Virgen'!$B$6:$B$257,"&lt;="&amp;$B266)</f>
        <v>7.57</v>
      </c>
      <c r="M266" s="8">
        <f>SUMIFS('Aceite Virgen'!M$6:M$257,'Aceite Virgen'!$A$6:$A$257,"&gt;="&amp;$A266,'Aceite Virgen'!$B$6:$B$257,"&lt;="&amp;$B266)</f>
        <v>4.17</v>
      </c>
      <c r="N266" s="8">
        <f>SUMIFS('Aceite Virgen'!N$6:N$257,'Aceite Virgen'!$A$6:$A$257,"&gt;="&amp;$A266,'Aceite Virgen'!$B$6:$B$257,"&lt;="&amp;$B266)</f>
        <v>30.29</v>
      </c>
      <c r="O266" s="14"/>
      <c r="P266" s="14"/>
      <c r="Q266" s="14"/>
      <c r="R266" s="8">
        <f>SUMIFS('Aceite Virgen'!R$6:R$257,'Aceite Virgen'!$A$6:$A$257,"&gt;="&amp;$A266,'Aceite Virgen'!$B$6:$B$257,"&lt;="&amp;$B266)</f>
        <v>11.030000000000001</v>
      </c>
      <c r="S266" s="8">
        <f>SUMIFS('Aceite Virgen'!S$6:S$257,'Aceite Virgen'!$A$6:$A$257,"&gt;="&amp;$A266,'Aceite Virgen'!$B$6:$B$257,"&lt;="&amp;$B266)</f>
        <v>6.55</v>
      </c>
      <c r="T266" s="8">
        <f>SUMIFS('Aceite Virgen'!T$6:T$257,'Aceite Virgen'!$A$6:$A$257,"&gt;="&amp;$A266,'Aceite Virgen'!$B$6:$B$257,"&lt;="&amp;$B266)</f>
        <v>6.69</v>
      </c>
      <c r="U266" s="8">
        <f>SUMIFS('Aceite Virgen'!U$6:U$257,'Aceite Virgen'!$A$6:$A$257,"&gt;="&amp;$A266,'Aceite Virgen'!$B$6:$B$257,"&lt;="&amp;$B266)</f>
        <v>57.89</v>
      </c>
      <c r="V266" s="14"/>
      <c r="W266" s="14"/>
      <c r="X266" s="14"/>
      <c r="Y266" s="8">
        <f>SUMIFS('Aceite Virgen'!Y$6:Y$257,'Aceite Virgen'!$A$6:$A$257,"&gt;="&amp;$A266,'Aceite Virgen'!$B$6:$B$257,"&lt;="&amp;$B266)</f>
        <v>2.62</v>
      </c>
      <c r="Z266" s="8">
        <f>SUMIFS('Aceite Virgen'!Z$6:Z$257,'Aceite Virgen'!$A$6:$A$257,"&gt;="&amp;$A266,'Aceite Virgen'!$B$6:$B$257,"&lt;="&amp;$B266)</f>
        <v>0</v>
      </c>
      <c r="AA266" s="8">
        <f>SUMIFS('Aceite Virgen'!AA$6:AA$257,'Aceite Virgen'!$A$6:$A$257,"&gt;="&amp;$A266,'Aceite Virgen'!$B$6:$B$257,"&lt;="&amp;$B266)</f>
        <v>2.98</v>
      </c>
      <c r="AB266" s="8">
        <f>SUMIFS('Aceite Virgen'!AB$6:AB$257,'Aceite Virgen'!$A$6:$A$257,"&gt;="&amp;$A266,'Aceite Virgen'!$B$6:$B$257,"&lt;="&amp;$B266)</f>
        <v>7.16</v>
      </c>
      <c r="AC266" s="14"/>
      <c r="AD266" s="14"/>
      <c r="AE266" s="14"/>
      <c r="AF266" s="8">
        <f>SUMIFS('Aceite Virgen'!AF$6:AF$257,'Aceite Virgen'!$A$6:$A$257,"&gt;="&amp;$A266,'Aceite Virgen'!$B$6:$B$257,"&lt;="&amp;$B266)</f>
        <v>1.62</v>
      </c>
      <c r="AG266" s="8">
        <f>SUMIFS('Aceite Virgen'!AG$6:AG$257,'Aceite Virgen'!$A$6:$A$257,"&gt;="&amp;$A266,'Aceite Virgen'!$B$6:$B$257,"&lt;="&amp;$B266)</f>
        <v>1.05</v>
      </c>
      <c r="AH266" s="8">
        <f>SUMIFS('Aceite Virgen'!AH$6:AH$257,'Aceite Virgen'!$A$6:$A$257,"&gt;="&amp;$A266,'Aceite Virgen'!$B$6:$B$257,"&lt;="&amp;$B266)</f>
        <v>1.42</v>
      </c>
      <c r="AI266" s="8">
        <f>SUMIFS('Aceite Virgen'!AI$6:AI$257,'Aceite Virgen'!$A$6:$A$257,"&gt;="&amp;$A266,'Aceite Virgen'!$B$6:$B$257,"&lt;="&amp;$B266)</f>
        <v>0</v>
      </c>
      <c r="AJ266" s="14"/>
      <c r="AK266" s="14"/>
      <c r="AL266" s="14"/>
      <c r="AM266" s="8">
        <f>SUMIFS('Aceite Virgen'!AM$6:AM$257,'Aceite Virgen'!$A$6:$A$257,"&gt;="&amp;$A266,'Aceite Virgen'!$B$6:$B$257,"&lt;="&amp;$B266)</f>
        <v>3.95</v>
      </c>
      <c r="AN266" s="8">
        <f>SUMIFS('Aceite Virgen'!AN$6:AN$257,'Aceite Virgen'!$A$6:$A$257,"&gt;="&amp;$A266,'Aceite Virgen'!$B$6:$B$257,"&lt;="&amp;$B266)</f>
        <v>1.1299999999999999</v>
      </c>
      <c r="AO266" s="8">
        <f>SUMIFS('Aceite Virgen'!AO$6:AO$257,'Aceite Virgen'!$A$6:$A$257,"&gt;="&amp;$A266,'Aceite Virgen'!$B$6:$B$257,"&lt;="&amp;$B266)</f>
        <v>1.19</v>
      </c>
      <c r="AP266" s="8">
        <f>SUMIFS('Aceite Virgen'!AP$6:AP$257,'Aceite Virgen'!$A$6:$A$257,"&gt;="&amp;$A266,'Aceite Virgen'!$B$6:$B$257,"&lt;="&amp;$B266)</f>
        <v>50.49</v>
      </c>
      <c r="AQ266" s="14"/>
      <c r="AR266" s="14"/>
      <c r="AT266" s="8">
        <f>SUMIFS('Aceite Virgen'!AT$6:AT$257,'Aceite Virgen'!$A$6:$A$257,"&gt;="&amp;$A266,'Aceite Virgen'!$B$6:$B$257,"&lt;="&amp;$B266)</f>
        <v>2.5499999999999998</v>
      </c>
      <c r="AU266" s="8">
        <f>SUMIFS('Aceite Virgen'!AU$6:AU$257,'Aceite Virgen'!$A$6:$A$257,"&gt;="&amp;$A266,'Aceite Virgen'!$B$6:$B$257,"&lt;="&amp;$B266)</f>
        <v>0</v>
      </c>
      <c r="AV266" s="8">
        <f>SUMIFS('Aceite Virgen'!AV$6:AV$257,'Aceite Virgen'!$A$6:$A$257,"&gt;="&amp;$A266,'Aceite Virgen'!$B$6:$B$257,"&lt;="&amp;$B266)</f>
        <v>1.4300000000000002</v>
      </c>
      <c r="AW266" s="8">
        <f>SUMIFS('Aceite Virgen'!AW$6:AW$257,'Aceite Virgen'!$A$6:$A$257,"&gt;="&amp;$A266,'Aceite Virgen'!$B$6:$B$257,"&lt;="&amp;$B266)</f>
        <v>13.58</v>
      </c>
      <c r="BA266" s="8">
        <f>SUMIFS('Aceite Virgen'!BA$6:BA$257,'Aceite Virgen'!$A$6:$A$257,"&gt;="&amp;A266,'Aceite Virgen'!$B$6:$B$257,"&lt;="&amp;B266)</f>
        <v>11.260000000000002</v>
      </c>
      <c r="BB266" s="8">
        <f>SUMIFS('Aceite Virgen'!BB$6:BB$257,'Aceite Virgen'!$A$6:$A$257,"&gt;="&amp;$A266,'Aceite Virgen'!$B$6:$B$257,"&lt;="&amp;$B266)</f>
        <v>3.0599999999999996</v>
      </c>
      <c r="BC266" s="8">
        <f>SUMIFS('Aceite Virgen'!BC$6:BC$257,'Aceite Virgen'!$A$6:$A$257,"&gt;="&amp;$A266,'Aceite Virgen'!$B$6:$B$257,"&lt;="&amp;$B266)</f>
        <v>11.33</v>
      </c>
      <c r="BD266" s="8">
        <f>SUMIFS('Aceite Virgen'!BD$6:BD$257,'Aceite Virgen'!$A$6:$A$257,"&gt;="&amp;$A266,'Aceite Virgen'!$B$6:$B$257,"&lt;="&amp;$B266)</f>
        <v>41.5</v>
      </c>
      <c r="BH266" s="8">
        <f>SUMIFS('Aceite Virgen'!BH$6:BH$257,'Aceite Virgen'!$A$6:$A$257,"&gt;="&amp;$A266,'Aceite Virgen'!$B$6:$B$257,"&lt;="&amp;$B266)</f>
        <v>8.27</v>
      </c>
      <c r="BI266" s="8">
        <f>SUMIFS('Aceite Virgen'!BI$6:BI$257,'Aceite Virgen'!$A$6:$A$257,"&gt;="&amp;$A266,'Aceite Virgen'!$B$6:$B$257,"&lt;="&amp;$B266)</f>
        <v>0</v>
      </c>
      <c r="BJ266" s="8">
        <f>SUMIFS('Aceite Virgen'!BJ$6:BJ$257,'Aceite Virgen'!$A$6:$A$257,"&gt;="&amp;$A266,'Aceite Virgen'!$B$6:$B$257,"&lt;="&amp;$B266)</f>
        <v>8.93</v>
      </c>
      <c r="BK266" s="8">
        <f>SUMIFS('Aceite Virgen'!BK$6:BK$257,'Aceite Virgen'!$A$6:$A$257,"&gt;="&amp;$A266,'Aceite Virgen'!$B$6:$B$257,"&lt;="&amp;$B266)</f>
        <v>14.07</v>
      </c>
      <c r="BO266" s="8">
        <f>SUMIFS('Aceite Virgen'!BO$6:BO$257,'Aceite Virgen'!$A$6:$A$257,"&gt;="&amp;$A266,'Aceite Virgen'!$B$6:$B$257,"&lt;="&amp;$B266)</f>
        <v>5.33</v>
      </c>
      <c r="BP266" s="8">
        <f>SUMIFS('Aceite Virgen'!BP$6:BP$257,'Aceite Virgen'!$A$6:$A$257,"&gt;="&amp;$A266,'Aceite Virgen'!$B$6:$B$257,"&lt;="&amp;$B266)</f>
        <v>4.1500000000000004</v>
      </c>
      <c r="BQ266" s="8">
        <f>SUMIFS('Aceite Virgen'!BQ$6:BQ$257,'Aceite Virgen'!$A$6:$A$257,"&gt;="&amp;$A266,'Aceite Virgen'!$B$6:$B$257,"&lt;="&amp;$B266)</f>
        <v>5.83</v>
      </c>
      <c r="BR266" s="8">
        <f>SUMIFS('Aceite Virgen'!BR$6:BR$257,'Aceite Virgen'!$A$6:$A$257,"&gt;="&amp;$A266,'Aceite Virgen'!$B$6:$B$257,"&lt;="&amp;$B266)</f>
        <v>2.4</v>
      </c>
      <c r="BV266" s="8">
        <f>SUMIFS('Aceite Virgen'!BV$6:BV$257,'Aceite Virgen'!$A$6:$A$257,"&gt;="&amp;$A266,'Aceite Virgen'!$B$6:$B$257,"&lt;="&amp;$B266)</f>
        <v>7.47</v>
      </c>
      <c r="BW266" s="8">
        <f>SUMIFS('Aceite Virgen'!BW$6:BW$257,'Aceite Virgen'!$A$6:$A$257,"&gt;="&amp;$A266,'Aceite Virgen'!$B$6:$B$257,"&lt;="&amp;$B266)</f>
        <v>9.7899999999999991</v>
      </c>
      <c r="BX266" s="8">
        <f>SUMIFS('Aceite Virgen'!BX$6:BX$257,'Aceite Virgen'!$A$6:$A$257,"&gt;="&amp;$A266,'Aceite Virgen'!$B$6:$B$257,"&lt;="&amp;$B266)</f>
        <v>7.09</v>
      </c>
      <c r="BY266" s="8">
        <f>SUMIFS('Aceite Virgen'!BY$6:BY$257,'Aceite Virgen'!$A$6:$A$257,"&gt;="&amp;$A266,'Aceite Virgen'!$B$6:$B$257,"&lt;="&amp;$B266)</f>
        <v>6.82</v>
      </c>
      <c r="CC266" s="8">
        <f>SUMIFS('Aceite Virgen'!CC$6:CC$257,'Aceite Virgen'!$A$6:$A$257,"&gt;="&amp;$A266,'Aceite Virgen'!$B$6:$B$257,"&lt;="&amp;$B266)</f>
        <v>17.580000000000002</v>
      </c>
      <c r="CD266" s="8">
        <f>SUMIFS('Aceite Virgen'!CD$6:CD$257,'Aceite Virgen'!$A$6:$A$257,"&gt;="&amp;$A266,'Aceite Virgen'!$B$6:$B$257,"&lt;="&amp;$B266)</f>
        <v>12.29</v>
      </c>
      <c r="CE266" s="8">
        <f>SUMIFS('Aceite Virgen'!CE$6:CE$257,'Aceite Virgen'!$A$6:$A$257,"&gt;="&amp;$A266,'Aceite Virgen'!$B$6:$B$257,"&lt;="&amp;$B266)</f>
        <v>17.45</v>
      </c>
      <c r="CF266" s="8">
        <f>SUMIFS('Aceite Virgen'!CF$6:CF$257,'Aceite Virgen'!$A$6:$A$257,"&gt;="&amp;$A266,'Aceite Virgen'!$B$6:$B$257,"&lt;="&amp;$B266)</f>
        <v>32.01</v>
      </c>
      <c r="CJ266" s="8">
        <f>SUMIFS('Aceite Virgen'!CJ$6:CJ$257,'Aceite Virgen'!$A$6:$A$257,"&gt;="&amp;$A266,'Aceite Virgen'!$B$6:$B$257,"&lt;="&amp;$B266)</f>
        <v>15.690000000000001</v>
      </c>
      <c r="CK266" s="8">
        <f>SUMIFS('Aceite Virgen'!CK$6:CK$257,'Aceite Virgen'!$A$6:$A$257,"&gt;="&amp;$A266,'Aceite Virgen'!$B$6:$B$257,"&lt;="&amp;$B266)</f>
        <v>7.34</v>
      </c>
      <c r="CL266" s="8">
        <f>SUMIFS('Aceite Virgen'!CL$6:CL$257,'Aceite Virgen'!$A$6:$A$257,"&gt;="&amp;$A266,'Aceite Virgen'!$B$6:$B$257,"&lt;="&amp;$B266)</f>
        <v>16.91</v>
      </c>
      <c r="CM266" s="8">
        <f>SUMIFS('Aceite Virgen'!CM$6:CM$257,'Aceite Virgen'!$A$6:$A$257,"&gt;="&amp;$A266,'Aceite Virgen'!$B$6:$B$257,"&lt;="&amp;$B266)</f>
        <v>11.85</v>
      </c>
      <c r="CQ266" s="8">
        <f>SUMIFS('Aceite Virgen'!CQ$6:CQ$257,'Aceite Virgen'!$A$6:$A$257,"&gt;="&amp;$A266,'Aceite Virgen'!$B$6:$B$257,"&lt;="&amp;$B266)</f>
        <v>23.900000000000002</v>
      </c>
      <c r="CR266" s="8">
        <f>SUMIFS('Aceite Virgen'!CR$6:CR$257,'Aceite Virgen'!$A$6:$A$257,"&gt;="&amp;$A266,'Aceite Virgen'!$B$6:$B$257,"&lt;="&amp;$B266)</f>
        <v>7.7899999999999991</v>
      </c>
      <c r="CS266" s="8">
        <f>SUMIFS('Aceite Virgen'!CS$6:CS$257,'Aceite Virgen'!$A$6:$A$257,"&gt;="&amp;$A266,'Aceite Virgen'!$B$6:$B$257,"&lt;="&amp;$B266)</f>
        <v>27.06</v>
      </c>
      <c r="CT266" s="8">
        <f>SUMIFS('Aceite Virgen'!CT$6:CT$257,'Aceite Virgen'!$A$6:$A$257,"&gt;="&amp;$A266,'Aceite Virgen'!$B$6:$B$257,"&lt;="&amp;$B266)</f>
        <v>11.65</v>
      </c>
    </row>
    <row r="267" spans="1:98" x14ac:dyDescent="0.3">
      <c r="A267" s="14">
        <f>'TAM Aceite Virgen'!B15</f>
        <v>3.7</v>
      </c>
      <c r="B267" s="14">
        <f>'TAM Aceite Virgen'!C15</f>
        <v>3.8</v>
      </c>
      <c r="C267" s="14"/>
      <c r="D267" s="8">
        <f>SUMIFS('Aceite Virgen'!D$6:D$257,'Aceite Virgen'!$A$6:$A$257,"&gt;="&amp;$A267,'Aceite Virgen'!$B$6:$B$257,"&lt;="&amp;$B267)</f>
        <v>0.52</v>
      </c>
      <c r="E267" s="8">
        <f>SUMIFS('Aceite Virgen'!E$6:E$257,'Aceite Virgen'!$A$6:$A$257,"&gt;="&amp;$A267,'Aceite Virgen'!$B$6:$B$257,"&lt;="&amp;$B267)</f>
        <v>3.46</v>
      </c>
      <c r="F267" s="8">
        <f>SUMIFS('Aceite Virgen'!F$6:F$257,'Aceite Virgen'!$A$6:$A$257,"&gt;="&amp;$A267,'Aceite Virgen'!$B$6:$B$257,"&lt;="&amp;$B267)</f>
        <v>0.11</v>
      </c>
      <c r="G267" s="8">
        <f>SUMIFS('Aceite Virgen'!G$6:G$257,'Aceite Virgen'!$A$6:$A$257,"&gt;="&amp;$A267,'Aceite Virgen'!$B$6:$B$257,"&lt;="&amp;$B267)</f>
        <v>0</v>
      </c>
      <c r="H267" s="14"/>
      <c r="I267" s="14"/>
      <c r="J267" s="14"/>
      <c r="K267" s="8">
        <f>SUMIFS('Aceite Virgen'!K$6:K$257,'Aceite Virgen'!$A$6:$A$257,"&gt;="&amp;$A267,'Aceite Virgen'!$B$6:$B$257,"&lt;="&amp;$B267)</f>
        <v>0</v>
      </c>
      <c r="L267" s="8">
        <f>SUMIFS('Aceite Virgen'!L$6:L$257,'Aceite Virgen'!$A$6:$A$257,"&gt;="&amp;$A267,'Aceite Virgen'!$B$6:$B$257,"&lt;="&amp;$B267)</f>
        <v>0</v>
      </c>
      <c r="M267" s="8">
        <f>SUMIFS('Aceite Virgen'!M$6:M$257,'Aceite Virgen'!$A$6:$A$257,"&gt;="&amp;$A267,'Aceite Virgen'!$B$6:$B$257,"&lt;="&amp;$B267)</f>
        <v>0</v>
      </c>
      <c r="N267" s="8">
        <f>SUMIFS('Aceite Virgen'!N$6:N$257,'Aceite Virgen'!$A$6:$A$257,"&gt;="&amp;$A267,'Aceite Virgen'!$B$6:$B$257,"&lt;="&amp;$B267)</f>
        <v>0</v>
      </c>
      <c r="O267" s="14"/>
      <c r="P267" s="14"/>
      <c r="Q267" s="14"/>
      <c r="R267" s="8">
        <f>SUMIFS('Aceite Virgen'!R$6:R$257,'Aceite Virgen'!$A$6:$A$257,"&gt;="&amp;$A267,'Aceite Virgen'!$B$6:$B$257,"&lt;="&amp;$B267)</f>
        <v>0.38</v>
      </c>
      <c r="S267" s="8">
        <f>SUMIFS('Aceite Virgen'!S$6:S$257,'Aceite Virgen'!$A$6:$A$257,"&gt;="&amp;$A267,'Aceite Virgen'!$B$6:$B$257,"&lt;="&amp;$B267)</f>
        <v>0</v>
      </c>
      <c r="T267" s="8">
        <f>SUMIFS('Aceite Virgen'!T$6:T$257,'Aceite Virgen'!$A$6:$A$257,"&gt;="&amp;$A267,'Aceite Virgen'!$B$6:$B$257,"&lt;="&amp;$B267)</f>
        <v>0.53</v>
      </c>
      <c r="U267" s="8">
        <f>SUMIFS('Aceite Virgen'!U$6:U$257,'Aceite Virgen'!$A$6:$A$257,"&gt;="&amp;$A267,'Aceite Virgen'!$B$6:$B$257,"&lt;="&amp;$B267)</f>
        <v>0</v>
      </c>
      <c r="V267" s="14"/>
      <c r="W267" s="14"/>
      <c r="X267" s="14"/>
      <c r="Y267" s="8">
        <f>SUMIFS('Aceite Virgen'!Y$6:Y$257,'Aceite Virgen'!$A$6:$A$257,"&gt;="&amp;$A267,'Aceite Virgen'!$B$6:$B$257,"&lt;="&amp;$B267)</f>
        <v>6.69</v>
      </c>
      <c r="Z267" s="8">
        <f>SUMIFS('Aceite Virgen'!Z$6:Z$257,'Aceite Virgen'!$A$6:$A$257,"&gt;="&amp;$A267,'Aceite Virgen'!$B$6:$B$257,"&lt;="&amp;$B267)</f>
        <v>36.700000000000003</v>
      </c>
      <c r="AA267" s="8">
        <f>SUMIFS('Aceite Virgen'!AA$6:AA$257,'Aceite Virgen'!$A$6:$A$257,"&gt;="&amp;$A267,'Aceite Virgen'!$B$6:$B$257,"&lt;="&amp;$B267)</f>
        <v>0.45</v>
      </c>
      <c r="AB267" s="8">
        <f>SUMIFS('Aceite Virgen'!AB$6:AB$257,'Aceite Virgen'!$A$6:$A$257,"&gt;="&amp;$A267,'Aceite Virgen'!$B$6:$B$257,"&lt;="&amp;$B267)</f>
        <v>0</v>
      </c>
      <c r="AC267" s="14"/>
      <c r="AD267" s="14"/>
      <c r="AE267" s="14"/>
      <c r="AF267" s="8">
        <f>SUMIFS('Aceite Virgen'!AF$6:AF$257,'Aceite Virgen'!$A$6:$A$257,"&gt;="&amp;$A267,'Aceite Virgen'!$B$6:$B$257,"&lt;="&amp;$B267)</f>
        <v>0.91</v>
      </c>
      <c r="AG267" s="8">
        <f>SUMIFS('Aceite Virgen'!AG$6:AG$257,'Aceite Virgen'!$A$6:$A$257,"&gt;="&amp;$A267,'Aceite Virgen'!$B$6:$B$257,"&lt;="&amp;$B267)</f>
        <v>7.75</v>
      </c>
      <c r="AH267" s="8">
        <f>SUMIFS('Aceite Virgen'!AH$6:AH$257,'Aceite Virgen'!$A$6:$A$257,"&gt;="&amp;$A267,'Aceite Virgen'!$B$6:$B$257,"&lt;="&amp;$B267)</f>
        <v>0.17</v>
      </c>
      <c r="AI267" s="8">
        <f>SUMIFS('Aceite Virgen'!AI$6:AI$257,'Aceite Virgen'!$A$6:$A$257,"&gt;="&amp;$A267,'Aceite Virgen'!$B$6:$B$257,"&lt;="&amp;$B267)</f>
        <v>0</v>
      </c>
      <c r="AJ267" s="14"/>
      <c r="AK267" s="14"/>
      <c r="AL267" s="14"/>
      <c r="AM267" s="8">
        <f>SUMIFS('Aceite Virgen'!AM$6:AM$257,'Aceite Virgen'!$A$6:$A$257,"&gt;="&amp;$A267,'Aceite Virgen'!$B$6:$B$257,"&lt;="&amp;$B267)</f>
        <v>0.44</v>
      </c>
      <c r="AN267" s="8">
        <f>SUMIFS('Aceite Virgen'!AN$6:AN$257,'Aceite Virgen'!$A$6:$A$257,"&gt;="&amp;$A267,'Aceite Virgen'!$B$6:$B$257,"&lt;="&amp;$B267)</f>
        <v>3.16</v>
      </c>
      <c r="AO267" s="8">
        <f>SUMIFS('Aceite Virgen'!AO$6:AO$257,'Aceite Virgen'!$A$6:$A$257,"&gt;="&amp;$A267,'Aceite Virgen'!$B$6:$B$257,"&lt;="&amp;$B267)</f>
        <v>0.05</v>
      </c>
      <c r="AP267" s="8">
        <f>SUMIFS('Aceite Virgen'!AP$6:AP$257,'Aceite Virgen'!$A$6:$A$257,"&gt;="&amp;$A267,'Aceite Virgen'!$B$6:$B$257,"&lt;="&amp;$B267)</f>
        <v>0</v>
      </c>
      <c r="AQ267" s="14"/>
      <c r="AR267" s="14"/>
      <c r="AT267" s="8">
        <f>SUMIFS('Aceite Virgen'!AT$6:AT$257,'Aceite Virgen'!$A$6:$A$257,"&gt;="&amp;$A267,'Aceite Virgen'!$B$6:$B$257,"&lt;="&amp;$B267)</f>
        <v>3.37</v>
      </c>
      <c r="AU267" s="8">
        <f>SUMIFS('Aceite Virgen'!AU$6:AU$257,'Aceite Virgen'!$A$6:$A$257,"&gt;="&amp;$A267,'Aceite Virgen'!$B$6:$B$257,"&lt;="&amp;$B267)</f>
        <v>28.87</v>
      </c>
      <c r="AV267" s="8">
        <f>SUMIFS('Aceite Virgen'!AV$6:AV$257,'Aceite Virgen'!$A$6:$A$257,"&gt;="&amp;$A267,'Aceite Virgen'!$B$6:$B$257,"&lt;="&amp;$B267)</f>
        <v>0.29000000000000004</v>
      </c>
      <c r="AW267" s="8">
        <f>SUMIFS('Aceite Virgen'!AW$6:AW$257,'Aceite Virgen'!$A$6:$A$257,"&gt;="&amp;$A267,'Aceite Virgen'!$B$6:$B$257,"&lt;="&amp;$B267)</f>
        <v>5.78</v>
      </c>
      <c r="BA267" s="8">
        <f>SUMIFS('Aceite Virgen'!BA$6:BA$257,'Aceite Virgen'!$A$6:$A$257,"&gt;="&amp;A267,'Aceite Virgen'!$B$6:$B$257,"&lt;="&amp;B267)</f>
        <v>4.93</v>
      </c>
      <c r="BB267" s="8">
        <f>SUMIFS('Aceite Virgen'!BB$6:BB$257,'Aceite Virgen'!$A$6:$A$257,"&gt;="&amp;$A267,'Aceite Virgen'!$B$6:$B$257,"&lt;="&amp;$B267)</f>
        <v>37.5</v>
      </c>
      <c r="BC267" s="8">
        <f>SUMIFS('Aceite Virgen'!BC$6:BC$257,'Aceite Virgen'!$A$6:$A$257,"&gt;="&amp;$A267,'Aceite Virgen'!$B$6:$B$257,"&lt;="&amp;$B267)</f>
        <v>0.91999999999999993</v>
      </c>
      <c r="BD267" s="8">
        <f>SUMIFS('Aceite Virgen'!BD$6:BD$257,'Aceite Virgen'!$A$6:$A$257,"&gt;="&amp;$A267,'Aceite Virgen'!$B$6:$B$257,"&lt;="&amp;$B267)</f>
        <v>0</v>
      </c>
      <c r="BH267" s="8">
        <f>SUMIFS('Aceite Virgen'!BH$6:BH$257,'Aceite Virgen'!$A$6:$A$257,"&gt;="&amp;$A267,'Aceite Virgen'!$B$6:$B$257,"&lt;="&amp;$B267)</f>
        <v>1.9</v>
      </c>
      <c r="BI267" s="8">
        <f>SUMIFS('Aceite Virgen'!BI$6:BI$257,'Aceite Virgen'!$A$6:$A$257,"&gt;="&amp;$A267,'Aceite Virgen'!$B$6:$B$257,"&lt;="&amp;$B267)</f>
        <v>21.43</v>
      </c>
      <c r="BJ267" s="8">
        <f>SUMIFS('Aceite Virgen'!BJ$6:BJ$257,'Aceite Virgen'!$A$6:$A$257,"&gt;="&amp;$A267,'Aceite Virgen'!$B$6:$B$257,"&lt;="&amp;$B267)</f>
        <v>0.13</v>
      </c>
      <c r="BK267" s="8">
        <f>SUMIFS('Aceite Virgen'!BK$6:BK$257,'Aceite Virgen'!$A$6:$A$257,"&gt;="&amp;$A267,'Aceite Virgen'!$B$6:$B$257,"&lt;="&amp;$B267)</f>
        <v>0</v>
      </c>
      <c r="BO267" s="8">
        <f>SUMIFS('Aceite Virgen'!BO$6:BO$257,'Aceite Virgen'!$A$6:$A$257,"&gt;="&amp;$A267,'Aceite Virgen'!$B$6:$B$257,"&lt;="&amp;$B267)</f>
        <v>5.34</v>
      </c>
      <c r="BP267" s="8">
        <f>SUMIFS('Aceite Virgen'!BP$6:BP$257,'Aceite Virgen'!$A$6:$A$257,"&gt;="&amp;$A267,'Aceite Virgen'!$B$6:$B$257,"&lt;="&amp;$B267)</f>
        <v>33.700000000000003</v>
      </c>
      <c r="BQ267" s="8">
        <f>SUMIFS('Aceite Virgen'!BQ$6:BQ$257,'Aceite Virgen'!$A$6:$A$257,"&gt;="&amp;$A267,'Aceite Virgen'!$B$6:$B$257,"&lt;="&amp;$B267)</f>
        <v>0.8600000000000001</v>
      </c>
      <c r="BR267" s="8">
        <f>SUMIFS('Aceite Virgen'!BR$6:BR$257,'Aceite Virgen'!$A$6:$A$257,"&gt;="&amp;$A267,'Aceite Virgen'!$B$6:$B$257,"&lt;="&amp;$B267)</f>
        <v>47.3</v>
      </c>
      <c r="BV267" s="8">
        <f>SUMIFS('Aceite Virgen'!BV$6:BV$257,'Aceite Virgen'!$A$6:$A$257,"&gt;="&amp;$A267,'Aceite Virgen'!$B$6:$B$257,"&lt;="&amp;$B267)</f>
        <v>1.67</v>
      </c>
      <c r="BW267" s="8">
        <f>SUMIFS('Aceite Virgen'!BW$6:BW$257,'Aceite Virgen'!$A$6:$A$257,"&gt;="&amp;$A267,'Aceite Virgen'!$B$6:$B$257,"&lt;="&amp;$B267)</f>
        <v>6.33</v>
      </c>
      <c r="BX267" s="8">
        <f>SUMIFS('Aceite Virgen'!BX$6:BX$257,'Aceite Virgen'!$A$6:$A$257,"&gt;="&amp;$A267,'Aceite Virgen'!$B$6:$B$257,"&lt;="&amp;$B267)</f>
        <v>0.76</v>
      </c>
      <c r="BY267" s="8">
        <f>SUMIFS('Aceite Virgen'!BY$6:BY$257,'Aceite Virgen'!$A$6:$A$257,"&gt;="&amp;$A267,'Aceite Virgen'!$B$6:$B$257,"&lt;="&amp;$B267)</f>
        <v>9.2799999999999994</v>
      </c>
      <c r="CC267" s="8">
        <f>SUMIFS('Aceite Virgen'!CC$6:CC$257,'Aceite Virgen'!$A$6:$A$257,"&gt;="&amp;$A267,'Aceite Virgen'!$B$6:$B$257,"&lt;="&amp;$B267)</f>
        <v>0.67999999999999994</v>
      </c>
      <c r="CD267" s="8">
        <f>SUMIFS('Aceite Virgen'!CD$6:CD$257,'Aceite Virgen'!$A$6:$A$257,"&gt;="&amp;$A267,'Aceite Virgen'!$B$6:$B$257,"&lt;="&amp;$B267)</f>
        <v>0.49</v>
      </c>
      <c r="CE267" s="8">
        <f>SUMIFS('Aceite Virgen'!CE$6:CE$257,'Aceite Virgen'!$A$6:$A$257,"&gt;="&amp;$A267,'Aceite Virgen'!$B$6:$B$257,"&lt;="&amp;$B267)</f>
        <v>0.64</v>
      </c>
      <c r="CF267" s="8">
        <f>SUMIFS('Aceite Virgen'!CF$6:CF$257,'Aceite Virgen'!$A$6:$A$257,"&gt;="&amp;$A267,'Aceite Virgen'!$B$6:$B$257,"&lt;="&amp;$B267)</f>
        <v>0</v>
      </c>
      <c r="CJ267" s="8">
        <f>SUMIFS('Aceite Virgen'!CJ$6:CJ$257,'Aceite Virgen'!$A$6:$A$257,"&gt;="&amp;$A267,'Aceite Virgen'!$B$6:$B$257,"&lt;="&amp;$B267)</f>
        <v>0.4</v>
      </c>
      <c r="CK267" s="8">
        <f>SUMIFS('Aceite Virgen'!CK$6:CK$257,'Aceite Virgen'!$A$6:$A$257,"&gt;="&amp;$A267,'Aceite Virgen'!$B$6:$B$257,"&lt;="&amp;$B267)</f>
        <v>0</v>
      </c>
      <c r="CL267" s="8">
        <f>SUMIFS('Aceite Virgen'!CL$6:CL$257,'Aceite Virgen'!$A$6:$A$257,"&gt;="&amp;$A267,'Aceite Virgen'!$B$6:$B$257,"&lt;="&amp;$B267)</f>
        <v>0.49</v>
      </c>
      <c r="CM267" s="8">
        <f>SUMIFS('Aceite Virgen'!CM$6:CM$257,'Aceite Virgen'!$A$6:$A$257,"&gt;="&amp;$A267,'Aceite Virgen'!$B$6:$B$257,"&lt;="&amp;$B267)</f>
        <v>0</v>
      </c>
      <c r="CQ267" s="8">
        <f>SUMIFS('Aceite Virgen'!CQ$6:CQ$257,'Aceite Virgen'!$A$6:$A$257,"&gt;="&amp;$A267,'Aceite Virgen'!$B$6:$B$257,"&lt;="&amp;$B267)</f>
        <v>0.92999999999999994</v>
      </c>
      <c r="CR267" s="8">
        <f>SUMIFS('Aceite Virgen'!CR$6:CR$257,'Aceite Virgen'!$A$6:$A$257,"&gt;="&amp;$A267,'Aceite Virgen'!$B$6:$B$257,"&lt;="&amp;$B267)</f>
        <v>7.22</v>
      </c>
      <c r="CS267" s="8">
        <f>SUMIFS('Aceite Virgen'!CS$6:CS$257,'Aceite Virgen'!$A$6:$A$257,"&gt;="&amp;$A267,'Aceite Virgen'!$B$6:$B$257,"&lt;="&amp;$B267)</f>
        <v>0</v>
      </c>
      <c r="CT267" s="8">
        <f>SUMIFS('Aceite Virgen'!CT$6:CT$257,'Aceite Virgen'!$A$6:$A$257,"&gt;="&amp;$A267,'Aceite Virgen'!$B$6:$B$257,"&lt;="&amp;$B267)</f>
        <v>0</v>
      </c>
    </row>
    <row r="268" spans="1:98" x14ac:dyDescent="0.3">
      <c r="A268" s="14">
        <f>'TAM Aceite Virgen'!B16</f>
        <v>3.8</v>
      </c>
      <c r="B268" s="14">
        <f>'TAM Aceite Virgen'!C16</f>
        <v>3.9</v>
      </c>
      <c r="C268" s="14"/>
      <c r="D268" s="8">
        <f>SUMIFS('Aceite Virgen'!D$6:D$257,'Aceite Virgen'!$A$6:$A$257,"&gt;="&amp;$A268,'Aceite Virgen'!$B$6:$B$257,"&lt;="&amp;$B268)</f>
        <v>0.35</v>
      </c>
      <c r="E268" s="8">
        <f>SUMIFS('Aceite Virgen'!E$6:E$257,'Aceite Virgen'!$A$6:$A$257,"&gt;="&amp;$A268,'Aceite Virgen'!$B$6:$B$257,"&lt;="&amp;$B268)</f>
        <v>1.08</v>
      </c>
      <c r="F268" s="8">
        <f>SUMIFS('Aceite Virgen'!F$6:F$257,'Aceite Virgen'!$A$6:$A$257,"&gt;="&amp;$A268,'Aceite Virgen'!$B$6:$B$257,"&lt;="&amp;$B268)</f>
        <v>0.28000000000000003</v>
      </c>
      <c r="G268" s="8">
        <f>SUMIFS('Aceite Virgen'!G$6:G$257,'Aceite Virgen'!$A$6:$A$257,"&gt;="&amp;$A268,'Aceite Virgen'!$B$6:$B$257,"&lt;="&amp;$B268)</f>
        <v>0</v>
      </c>
      <c r="H268" s="14"/>
      <c r="I268" s="14"/>
      <c r="J268" s="14"/>
      <c r="K268" s="8">
        <f>SUMIFS('Aceite Virgen'!K$6:K$257,'Aceite Virgen'!$A$6:$A$257,"&gt;="&amp;$A268,'Aceite Virgen'!$B$6:$B$257,"&lt;="&amp;$B268)</f>
        <v>0.41</v>
      </c>
      <c r="L268" s="8">
        <f>SUMIFS('Aceite Virgen'!L$6:L$257,'Aceite Virgen'!$A$6:$A$257,"&gt;="&amp;$A268,'Aceite Virgen'!$B$6:$B$257,"&lt;="&amp;$B268)</f>
        <v>0</v>
      </c>
      <c r="M268" s="8">
        <f>SUMIFS('Aceite Virgen'!M$6:M$257,'Aceite Virgen'!$A$6:$A$257,"&gt;="&amp;$A268,'Aceite Virgen'!$B$6:$B$257,"&lt;="&amp;$B268)</f>
        <v>0.54</v>
      </c>
      <c r="N268" s="8">
        <f>SUMIFS('Aceite Virgen'!N$6:N$257,'Aceite Virgen'!$A$6:$A$257,"&gt;="&amp;$A268,'Aceite Virgen'!$B$6:$B$257,"&lt;="&amp;$B268)</f>
        <v>0</v>
      </c>
      <c r="O268" s="14"/>
      <c r="P268" s="14"/>
      <c r="Q268" s="14"/>
      <c r="R268" s="8">
        <f>SUMIFS('Aceite Virgen'!R$6:R$257,'Aceite Virgen'!$A$6:$A$257,"&gt;="&amp;$A268,'Aceite Virgen'!$B$6:$B$257,"&lt;="&amp;$B268)</f>
        <v>0</v>
      </c>
      <c r="S268" s="8">
        <f>SUMIFS('Aceite Virgen'!S$6:S$257,'Aceite Virgen'!$A$6:$A$257,"&gt;="&amp;$A268,'Aceite Virgen'!$B$6:$B$257,"&lt;="&amp;$B268)</f>
        <v>0</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1.1800000000000002</v>
      </c>
      <c r="Z268" s="8">
        <f>SUMIFS('Aceite Virgen'!Z$6:Z$257,'Aceite Virgen'!$A$6:$A$257,"&gt;="&amp;$A268,'Aceite Virgen'!$B$6:$B$257,"&lt;="&amp;$B268)</f>
        <v>1.5999999999999999</v>
      </c>
      <c r="AA268" s="8">
        <f>SUMIFS('Aceite Virgen'!AA$6:AA$257,'Aceite Virgen'!$A$6:$A$257,"&gt;="&amp;$A268,'Aceite Virgen'!$B$6:$B$257,"&lt;="&amp;$B268)</f>
        <v>0.52</v>
      </c>
      <c r="AB268" s="8">
        <f>SUMIFS('Aceite Virgen'!AB$6:AB$257,'Aceite Virgen'!$A$6:$A$257,"&gt;="&amp;$A268,'Aceite Virgen'!$B$6:$B$257,"&lt;="&amp;$B268)</f>
        <v>0</v>
      </c>
      <c r="AC268" s="14"/>
      <c r="AD268" s="14"/>
      <c r="AE268" s="14"/>
      <c r="AF268" s="8">
        <f>SUMIFS('Aceite Virgen'!AF$6:AF$257,'Aceite Virgen'!$A$6:$A$257,"&gt;="&amp;$A268,'Aceite Virgen'!$B$6:$B$257,"&lt;="&amp;$B268)</f>
        <v>24.05</v>
      </c>
      <c r="AG268" s="8">
        <f>SUMIFS('Aceite Virgen'!AG$6:AG$257,'Aceite Virgen'!$A$6:$A$257,"&gt;="&amp;$A268,'Aceite Virgen'!$B$6:$B$257,"&lt;="&amp;$B268)</f>
        <v>0.32</v>
      </c>
      <c r="AH268" s="8">
        <f>SUMIFS('Aceite Virgen'!AH$6:AH$257,'Aceite Virgen'!$A$6:$A$257,"&gt;="&amp;$A268,'Aceite Virgen'!$B$6:$B$257,"&lt;="&amp;$B268)</f>
        <v>27.59</v>
      </c>
      <c r="AI268" s="8">
        <f>SUMIFS('Aceite Virgen'!AI$6:AI$257,'Aceite Virgen'!$A$6:$A$257,"&gt;="&amp;$A268,'Aceite Virgen'!$B$6:$B$257,"&lt;="&amp;$B268)</f>
        <v>0</v>
      </c>
      <c r="AJ268" s="14"/>
      <c r="AK268" s="14"/>
      <c r="AL268" s="14"/>
      <c r="AM268" s="8">
        <f>SUMIFS('Aceite Virgen'!AM$6:AM$257,'Aceite Virgen'!$A$6:$A$257,"&gt;="&amp;$A268,'Aceite Virgen'!$B$6:$B$257,"&lt;="&amp;$B268)</f>
        <v>24.720000000000002</v>
      </c>
      <c r="AN268" s="8">
        <f>SUMIFS('Aceite Virgen'!AN$6:AN$257,'Aceite Virgen'!$A$6:$A$257,"&gt;="&amp;$A268,'Aceite Virgen'!$B$6:$B$257,"&lt;="&amp;$B268)</f>
        <v>5.14</v>
      </c>
      <c r="AO268" s="8">
        <f>SUMIFS('Aceite Virgen'!AO$6:AO$257,'Aceite Virgen'!$A$6:$A$257,"&gt;="&amp;$A268,'Aceite Virgen'!$B$6:$B$257,"&lt;="&amp;$B268)</f>
        <v>29.24</v>
      </c>
      <c r="AP268" s="8">
        <f>SUMIFS('Aceite Virgen'!AP$6:AP$257,'Aceite Virgen'!$A$6:$A$257,"&gt;="&amp;$A268,'Aceite Virgen'!$B$6:$B$257,"&lt;="&amp;$B268)</f>
        <v>0.55000000000000004</v>
      </c>
      <c r="AQ268" s="14"/>
      <c r="AR268" s="14"/>
      <c r="AT268" s="8">
        <f>SUMIFS('Aceite Virgen'!AT$6:AT$257,'Aceite Virgen'!$A$6:$A$257,"&gt;="&amp;$A268,'Aceite Virgen'!$B$6:$B$257,"&lt;="&amp;$B268)</f>
        <v>25.05</v>
      </c>
      <c r="AU268" s="8">
        <f>SUMIFS('Aceite Virgen'!AU$6:AU$257,'Aceite Virgen'!$A$6:$A$257,"&gt;="&amp;$A268,'Aceite Virgen'!$B$6:$B$257,"&lt;="&amp;$B268)</f>
        <v>0.93</v>
      </c>
      <c r="AV268" s="8">
        <f>SUMIFS('Aceite Virgen'!AV$6:AV$257,'Aceite Virgen'!$A$6:$A$257,"&gt;="&amp;$A268,'Aceite Virgen'!$B$6:$B$257,"&lt;="&amp;$B268)</f>
        <v>29.25</v>
      </c>
      <c r="AW268" s="8">
        <f>SUMIFS('Aceite Virgen'!AW$6:AW$257,'Aceite Virgen'!$A$6:$A$257,"&gt;="&amp;$A268,'Aceite Virgen'!$B$6:$B$257,"&lt;="&amp;$B268)</f>
        <v>0</v>
      </c>
      <c r="BA268" s="8">
        <f>SUMIFS('Aceite Virgen'!BA$6:BA$257,'Aceite Virgen'!$A$6:$A$257,"&gt;="&amp;A268,'Aceite Virgen'!$B$6:$B$257,"&lt;="&amp;B268)</f>
        <v>20.57</v>
      </c>
      <c r="BB268" s="8">
        <f>SUMIFS('Aceite Virgen'!BB$6:BB$257,'Aceite Virgen'!$A$6:$A$257,"&gt;="&amp;$A268,'Aceite Virgen'!$B$6:$B$257,"&lt;="&amp;$B268)</f>
        <v>4.13</v>
      </c>
      <c r="BC268" s="8">
        <f>SUMIFS('Aceite Virgen'!BC$6:BC$257,'Aceite Virgen'!$A$6:$A$257,"&gt;="&amp;$A268,'Aceite Virgen'!$B$6:$B$257,"&lt;="&amp;$B268)</f>
        <v>23.95</v>
      </c>
      <c r="BD268" s="8">
        <f>SUMIFS('Aceite Virgen'!BD$6:BD$257,'Aceite Virgen'!$A$6:$A$257,"&gt;="&amp;$A268,'Aceite Virgen'!$B$6:$B$257,"&lt;="&amp;$B268)</f>
        <v>0</v>
      </c>
      <c r="BH268" s="8">
        <f>SUMIFS('Aceite Virgen'!BH$6:BH$257,'Aceite Virgen'!$A$6:$A$257,"&gt;="&amp;$A268,'Aceite Virgen'!$B$6:$B$257,"&lt;="&amp;$B268)</f>
        <v>21.540000000000003</v>
      </c>
      <c r="BI268" s="8">
        <f>SUMIFS('Aceite Virgen'!BI$6:BI$257,'Aceite Virgen'!$A$6:$A$257,"&gt;="&amp;$A268,'Aceite Virgen'!$B$6:$B$257,"&lt;="&amp;$B268)</f>
        <v>13.87</v>
      </c>
      <c r="BJ268" s="8">
        <f>SUMIFS('Aceite Virgen'!BJ$6:BJ$257,'Aceite Virgen'!$A$6:$A$257,"&gt;="&amp;$A268,'Aceite Virgen'!$B$6:$B$257,"&lt;="&amp;$B268)</f>
        <v>23.22</v>
      </c>
      <c r="BK268" s="8">
        <f>SUMIFS('Aceite Virgen'!BK$6:BK$257,'Aceite Virgen'!$A$6:$A$257,"&gt;="&amp;$A268,'Aceite Virgen'!$B$6:$B$257,"&lt;="&amp;$B268)</f>
        <v>0</v>
      </c>
      <c r="BO268" s="8">
        <f>SUMIFS('Aceite Virgen'!BO$6:BO$257,'Aceite Virgen'!$A$6:$A$257,"&gt;="&amp;$A268,'Aceite Virgen'!$B$6:$B$257,"&lt;="&amp;$B268)</f>
        <v>25.900000000000002</v>
      </c>
      <c r="BP268" s="8">
        <f>SUMIFS('Aceite Virgen'!BP$6:BP$257,'Aceite Virgen'!$A$6:$A$257,"&gt;="&amp;$A268,'Aceite Virgen'!$B$6:$B$257,"&lt;="&amp;$B268)</f>
        <v>0.75</v>
      </c>
      <c r="BQ268" s="8">
        <f>SUMIFS('Aceite Virgen'!BQ$6:BQ$257,'Aceite Virgen'!$A$6:$A$257,"&gt;="&amp;$A268,'Aceite Virgen'!$B$6:$B$257,"&lt;="&amp;$B268)</f>
        <v>30.13</v>
      </c>
      <c r="BR268" s="8">
        <f>SUMIFS('Aceite Virgen'!BR$6:BR$257,'Aceite Virgen'!$A$6:$A$257,"&gt;="&amp;$A268,'Aceite Virgen'!$B$6:$B$257,"&lt;="&amp;$B268)</f>
        <v>0</v>
      </c>
      <c r="BV268" s="8">
        <f>SUMIFS('Aceite Virgen'!BV$6:BV$257,'Aceite Virgen'!$A$6:$A$257,"&gt;="&amp;$A268,'Aceite Virgen'!$B$6:$B$257,"&lt;="&amp;$B268)</f>
        <v>22.64</v>
      </c>
      <c r="BW268" s="8">
        <f>SUMIFS('Aceite Virgen'!BW$6:BW$257,'Aceite Virgen'!$A$6:$A$257,"&gt;="&amp;$A268,'Aceite Virgen'!$B$6:$B$257,"&lt;="&amp;$B268)</f>
        <v>15</v>
      </c>
      <c r="BX268" s="8">
        <f>SUMIFS('Aceite Virgen'!BX$6:BX$257,'Aceite Virgen'!$A$6:$A$257,"&gt;="&amp;$A268,'Aceite Virgen'!$B$6:$B$257,"&lt;="&amp;$B268)</f>
        <v>25.8</v>
      </c>
      <c r="BY268" s="8">
        <f>SUMIFS('Aceite Virgen'!BY$6:BY$257,'Aceite Virgen'!$A$6:$A$257,"&gt;="&amp;$A268,'Aceite Virgen'!$B$6:$B$257,"&lt;="&amp;$B268)</f>
        <v>0</v>
      </c>
      <c r="CC268" s="8">
        <f>SUMIFS('Aceite Virgen'!CC$6:CC$257,'Aceite Virgen'!$A$6:$A$257,"&gt;="&amp;$A268,'Aceite Virgen'!$B$6:$B$257,"&lt;="&amp;$B268)</f>
        <v>11.84</v>
      </c>
      <c r="CD268" s="8">
        <f>SUMIFS('Aceite Virgen'!CD$6:CD$257,'Aceite Virgen'!$A$6:$A$257,"&gt;="&amp;$A268,'Aceite Virgen'!$B$6:$B$257,"&lt;="&amp;$B268)</f>
        <v>14.580000000000002</v>
      </c>
      <c r="CE268" s="8">
        <f>SUMIFS('Aceite Virgen'!CE$6:CE$257,'Aceite Virgen'!$A$6:$A$257,"&gt;="&amp;$A268,'Aceite Virgen'!$B$6:$B$257,"&lt;="&amp;$B268)</f>
        <v>12.39</v>
      </c>
      <c r="CF268" s="8">
        <f>SUMIFS('Aceite Virgen'!CF$6:CF$257,'Aceite Virgen'!$A$6:$A$257,"&gt;="&amp;$A268,'Aceite Virgen'!$B$6:$B$257,"&lt;="&amp;$B268)</f>
        <v>0</v>
      </c>
      <c r="CJ268" s="8">
        <f>SUMIFS('Aceite Virgen'!CJ$6:CJ$257,'Aceite Virgen'!$A$6:$A$257,"&gt;="&amp;$A268,'Aceite Virgen'!$B$6:$B$257,"&lt;="&amp;$B268)</f>
        <v>7.17</v>
      </c>
      <c r="CK268" s="8">
        <f>SUMIFS('Aceite Virgen'!CK$6:CK$257,'Aceite Virgen'!$A$6:$A$257,"&gt;="&amp;$A268,'Aceite Virgen'!$B$6:$B$257,"&lt;="&amp;$B268)</f>
        <v>7.97</v>
      </c>
      <c r="CL268" s="8">
        <f>SUMIFS('Aceite Virgen'!CL$6:CL$257,'Aceite Virgen'!$A$6:$A$257,"&gt;="&amp;$A268,'Aceite Virgen'!$B$6:$B$257,"&lt;="&amp;$B268)</f>
        <v>7.95</v>
      </c>
      <c r="CM268" s="8">
        <f>SUMIFS('Aceite Virgen'!CM$6:CM$257,'Aceite Virgen'!$A$6:$A$257,"&gt;="&amp;$A268,'Aceite Virgen'!$B$6:$B$257,"&lt;="&amp;$B268)</f>
        <v>0</v>
      </c>
      <c r="CQ268" s="8">
        <f>SUMIFS('Aceite Virgen'!CQ$6:CQ$257,'Aceite Virgen'!$A$6:$A$257,"&gt;="&amp;$A268,'Aceite Virgen'!$B$6:$B$257,"&lt;="&amp;$B268)</f>
        <v>3.01</v>
      </c>
      <c r="CR268" s="8">
        <f>SUMIFS('Aceite Virgen'!CR$6:CR$257,'Aceite Virgen'!$A$6:$A$257,"&gt;="&amp;$A268,'Aceite Virgen'!$B$6:$B$257,"&lt;="&amp;$B268)</f>
        <v>2.78</v>
      </c>
      <c r="CS268" s="8">
        <f>SUMIFS('Aceite Virgen'!CS$6:CS$257,'Aceite Virgen'!$A$6:$A$257,"&gt;="&amp;$A268,'Aceite Virgen'!$B$6:$B$257,"&lt;="&amp;$B268)</f>
        <v>3.4399999999999995</v>
      </c>
      <c r="CT268" s="8">
        <f>SUMIFS('Aceite Virgen'!CT$6:CT$257,'Aceite Virgen'!$A$6:$A$257,"&gt;="&amp;$A268,'Aceite Virgen'!$B$6:$B$257,"&lt;="&amp;$B268)</f>
        <v>0</v>
      </c>
    </row>
    <row r="269" spans="1:98" x14ac:dyDescent="0.3">
      <c r="A269" s="14">
        <f>'TAM Aceite Virgen'!B17</f>
        <v>3.9</v>
      </c>
      <c r="B269" s="14">
        <f>'TAM Aceite Virgen'!C17</f>
        <v>4</v>
      </c>
      <c r="C269" s="14"/>
      <c r="D269" s="8">
        <f>SUMIFS('Aceite Virgen'!D$6:D$257,'Aceite Virgen'!$A$6:$A$257,"&gt;="&amp;$A269,'Aceite Virgen'!$B$6:$B$257,"&lt;="&amp;$B269)</f>
        <v>6.34</v>
      </c>
      <c r="E269" s="8">
        <f>SUMIFS('Aceite Virgen'!E$6:E$257,'Aceite Virgen'!$A$6:$A$257,"&gt;="&amp;$A269,'Aceite Virgen'!$B$6:$B$257,"&lt;="&amp;$B269)</f>
        <v>14.27</v>
      </c>
      <c r="F269" s="8">
        <f>SUMIFS('Aceite Virgen'!F$6:F$257,'Aceite Virgen'!$A$6:$A$257,"&gt;="&amp;$A269,'Aceite Virgen'!$B$6:$B$257,"&lt;="&amp;$B269)</f>
        <v>5.36</v>
      </c>
      <c r="G269" s="8">
        <f>SUMIFS('Aceite Virgen'!G$6:G$257,'Aceite Virgen'!$A$6:$A$257,"&gt;="&amp;$A269,'Aceite Virgen'!$B$6:$B$257,"&lt;="&amp;$B269)</f>
        <v>6.83</v>
      </c>
      <c r="H269" s="14"/>
      <c r="I269" s="14"/>
      <c r="J269" s="14"/>
      <c r="K269" s="8">
        <f>SUMIFS('Aceite Virgen'!K$6:K$257,'Aceite Virgen'!$A$6:$A$257,"&gt;="&amp;$A269,'Aceite Virgen'!$B$6:$B$257,"&lt;="&amp;$B269)</f>
        <v>9.01</v>
      </c>
      <c r="L269" s="8">
        <f>SUMIFS('Aceite Virgen'!L$6:L$257,'Aceite Virgen'!$A$6:$A$257,"&gt;="&amp;$A269,'Aceite Virgen'!$B$6:$B$257,"&lt;="&amp;$B269)</f>
        <v>4.96</v>
      </c>
      <c r="M269" s="8">
        <f>SUMIFS('Aceite Virgen'!M$6:M$257,'Aceite Virgen'!$A$6:$A$257,"&gt;="&amp;$A269,'Aceite Virgen'!$B$6:$B$257,"&lt;="&amp;$B269)</f>
        <v>10.68</v>
      </c>
      <c r="N269" s="8">
        <f>SUMIFS('Aceite Virgen'!N$6:N$257,'Aceite Virgen'!$A$6:$A$257,"&gt;="&amp;$A269,'Aceite Virgen'!$B$6:$B$257,"&lt;="&amp;$B269)</f>
        <v>0</v>
      </c>
      <c r="O269" s="14"/>
      <c r="P269" s="14"/>
      <c r="Q269" s="14"/>
      <c r="R269" s="8">
        <f>SUMIFS('Aceite Virgen'!R$6:R$257,'Aceite Virgen'!$A$6:$A$257,"&gt;="&amp;$A269,'Aceite Virgen'!$B$6:$B$257,"&lt;="&amp;$B269)</f>
        <v>15.989999999999998</v>
      </c>
      <c r="S269" s="8">
        <f>SUMIFS('Aceite Virgen'!S$6:S$257,'Aceite Virgen'!$A$6:$A$257,"&gt;="&amp;$A269,'Aceite Virgen'!$B$6:$B$257,"&lt;="&amp;$B269)</f>
        <v>5.23</v>
      </c>
      <c r="T269" s="8">
        <f>SUMIFS('Aceite Virgen'!T$6:T$257,'Aceite Virgen'!$A$6:$A$257,"&gt;="&amp;$A269,'Aceite Virgen'!$B$6:$B$257,"&lt;="&amp;$B269)</f>
        <v>20.420000000000002</v>
      </c>
      <c r="U269" s="8">
        <f>SUMIFS('Aceite Virgen'!U$6:U$257,'Aceite Virgen'!$A$6:$A$257,"&gt;="&amp;$A269,'Aceite Virgen'!$B$6:$B$257,"&lt;="&amp;$B269)</f>
        <v>0</v>
      </c>
      <c r="V269" s="14"/>
      <c r="W269" s="14"/>
      <c r="X269" s="14"/>
      <c r="Y269" s="8">
        <f>SUMIFS('Aceite Virgen'!Y$6:Y$257,'Aceite Virgen'!$A$6:$A$257,"&gt;="&amp;$A269,'Aceite Virgen'!$B$6:$B$257,"&lt;="&amp;$B269)</f>
        <v>24.580000000000002</v>
      </c>
      <c r="Z269" s="8">
        <f>SUMIFS('Aceite Virgen'!Z$6:Z$257,'Aceite Virgen'!$A$6:$A$257,"&gt;="&amp;$A269,'Aceite Virgen'!$B$6:$B$257,"&lt;="&amp;$B269)</f>
        <v>8.7099999999999991</v>
      </c>
      <c r="AA269" s="8">
        <f>SUMIFS('Aceite Virgen'!AA$6:AA$257,'Aceite Virgen'!$A$6:$A$257,"&gt;="&amp;$A269,'Aceite Virgen'!$B$6:$B$257,"&lt;="&amp;$B269)</f>
        <v>33.230000000000004</v>
      </c>
      <c r="AB269" s="8">
        <f>SUMIFS('Aceite Virgen'!AB$6:AB$257,'Aceite Virgen'!$A$6:$A$257,"&gt;="&amp;$A269,'Aceite Virgen'!$B$6:$B$257,"&lt;="&amp;$B269)</f>
        <v>1.36</v>
      </c>
      <c r="AC269" s="14"/>
      <c r="AD269" s="14"/>
      <c r="AE269" s="14"/>
      <c r="AF269" s="8">
        <f>SUMIFS('Aceite Virgen'!AF$6:AF$257,'Aceite Virgen'!$A$6:$A$257,"&gt;="&amp;$A269,'Aceite Virgen'!$B$6:$B$257,"&lt;="&amp;$B269)</f>
        <v>12.809999999999999</v>
      </c>
      <c r="AG269" s="8">
        <f>SUMIFS('Aceite Virgen'!AG$6:AG$257,'Aceite Virgen'!$A$6:$A$257,"&gt;="&amp;$A269,'Aceite Virgen'!$B$6:$B$257,"&lt;="&amp;$B269)</f>
        <v>23.3</v>
      </c>
      <c r="AH269" s="8">
        <f>SUMIFS('Aceite Virgen'!AH$6:AH$257,'Aceite Virgen'!$A$6:$A$257,"&gt;="&amp;$A269,'Aceite Virgen'!$B$6:$B$257,"&lt;="&amp;$B269)</f>
        <v>12.15</v>
      </c>
      <c r="AI269" s="8">
        <f>SUMIFS('Aceite Virgen'!AI$6:AI$257,'Aceite Virgen'!$A$6:$A$257,"&gt;="&amp;$A269,'Aceite Virgen'!$B$6:$B$257,"&lt;="&amp;$B269)</f>
        <v>1.54</v>
      </c>
      <c r="AJ269" s="14"/>
      <c r="AK269" s="14"/>
      <c r="AL269" s="14"/>
      <c r="AM269" s="8">
        <f>SUMIFS('Aceite Virgen'!AM$6:AM$257,'Aceite Virgen'!$A$6:$A$257,"&gt;="&amp;$A269,'Aceite Virgen'!$B$6:$B$257,"&lt;="&amp;$B269)</f>
        <v>11.66</v>
      </c>
      <c r="AN269" s="8">
        <f>SUMIFS('Aceite Virgen'!AN$6:AN$257,'Aceite Virgen'!$A$6:$A$257,"&gt;="&amp;$A269,'Aceite Virgen'!$B$6:$B$257,"&lt;="&amp;$B269)</f>
        <v>32.549999999999997</v>
      </c>
      <c r="AO269" s="8">
        <f>SUMIFS('Aceite Virgen'!AO$6:AO$257,'Aceite Virgen'!$A$6:$A$257,"&gt;="&amp;$A269,'Aceite Virgen'!$B$6:$B$257,"&lt;="&amp;$B269)</f>
        <v>10.050000000000001</v>
      </c>
      <c r="AP269" s="8">
        <f>SUMIFS('Aceite Virgen'!AP$6:AP$257,'Aceite Virgen'!$A$6:$A$257,"&gt;="&amp;$A269,'Aceite Virgen'!$B$6:$B$257,"&lt;="&amp;$B269)</f>
        <v>0</v>
      </c>
      <c r="AQ269" s="14"/>
      <c r="AR269" s="14"/>
      <c r="AT269" s="8">
        <f>SUMIFS('Aceite Virgen'!AT$6:AT$257,'Aceite Virgen'!$A$6:$A$257,"&gt;="&amp;$A269,'Aceite Virgen'!$B$6:$B$257,"&lt;="&amp;$B269)</f>
        <v>8.66</v>
      </c>
      <c r="AU269" s="8">
        <f>SUMIFS('Aceite Virgen'!AU$6:AU$257,'Aceite Virgen'!$A$6:$A$257,"&gt;="&amp;$A269,'Aceite Virgen'!$B$6:$B$257,"&lt;="&amp;$B269)</f>
        <v>13.09</v>
      </c>
      <c r="AV269" s="8">
        <f>SUMIFS('Aceite Virgen'!AV$6:AV$257,'Aceite Virgen'!$A$6:$A$257,"&gt;="&amp;$A269,'Aceite Virgen'!$B$6:$B$257,"&lt;="&amp;$B269)</f>
        <v>8.6300000000000008</v>
      </c>
      <c r="AW269" s="8">
        <f>SUMIFS('Aceite Virgen'!AW$6:AW$257,'Aceite Virgen'!$A$6:$A$257,"&gt;="&amp;$A269,'Aceite Virgen'!$B$6:$B$257,"&lt;="&amp;$B269)</f>
        <v>7.14</v>
      </c>
      <c r="BA269" s="8">
        <f>SUMIFS('Aceite Virgen'!BA$6:BA$257,'Aceite Virgen'!$A$6:$A$257,"&gt;="&amp;A269,'Aceite Virgen'!$B$6:$B$257,"&lt;="&amp;B269)</f>
        <v>8.5500000000000007</v>
      </c>
      <c r="BB269" s="8">
        <f>SUMIFS('Aceite Virgen'!BB$6:BB$257,'Aceite Virgen'!$A$6:$A$257,"&gt;="&amp;$A269,'Aceite Virgen'!$B$6:$B$257,"&lt;="&amp;$B269)</f>
        <v>6.92</v>
      </c>
      <c r="BC269" s="8">
        <f>SUMIFS('Aceite Virgen'!BC$6:BC$257,'Aceite Virgen'!$A$6:$A$257,"&gt;="&amp;$A269,'Aceite Virgen'!$B$6:$B$257,"&lt;="&amp;$B269)</f>
        <v>8.9700000000000006</v>
      </c>
      <c r="BD269" s="8">
        <f>SUMIFS('Aceite Virgen'!BD$6:BD$257,'Aceite Virgen'!$A$6:$A$257,"&gt;="&amp;$A269,'Aceite Virgen'!$B$6:$B$257,"&lt;="&amp;$B269)</f>
        <v>8.98</v>
      </c>
      <c r="BH269" s="8">
        <f>SUMIFS('Aceite Virgen'!BH$6:BH$257,'Aceite Virgen'!$A$6:$A$257,"&gt;="&amp;$A269,'Aceite Virgen'!$B$6:$B$257,"&lt;="&amp;$B269)</f>
        <v>6.99</v>
      </c>
      <c r="BI269" s="8">
        <f>SUMIFS('Aceite Virgen'!BI$6:BI$257,'Aceite Virgen'!$A$6:$A$257,"&gt;="&amp;$A269,'Aceite Virgen'!$B$6:$B$257,"&lt;="&amp;$B269)</f>
        <v>2.06</v>
      </c>
      <c r="BJ269" s="8">
        <f>SUMIFS('Aceite Virgen'!BJ$6:BJ$257,'Aceite Virgen'!$A$6:$A$257,"&gt;="&amp;$A269,'Aceite Virgen'!$B$6:$B$257,"&lt;="&amp;$B269)</f>
        <v>7.52</v>
      </c>
      <c r="BK269" s="8">
        <f>SUMIFS('Aceite Virgen'!BK$6:BK$257,'Aceite Virgen'!$A$6:$A$257,"&gt;="&amp;$A269,'Aceite Virgen'!$B$6:$B$257,"&lt;="&amp;$B269)</f>
        <v>6.28</v>
      </c>
      <c r="BO269" s="8">
        <f>SUMIFS('Aceite Virgen'!BO$6:BO$257,'Aceite Virgen'!$A$6:$A$257,"&gt;="&amp;$A269,'Aceite Virgen'!$B$6:$B$257,"&lt;="&amp;$B269)</f>
        <v>5.17</v>
      </c>
      <c r="BP269" s="8">
        <f>SUMIFS('Aceite Virgen'!BP$6:BP$257,'Aceite Virgen'!$A$6:$A$257,"&gt;="&amp;$A269,'Aceite Virgen'!$B$6:$B$257,"&lt;="&amp;$B269)</f>
        <v>3.39</v>
      </c>
      <c r="BQ269" s="8">
        <f>SUMIFS('Aceite Virgen'!BQ$6:BQ$257,'Aceite Virgen'!$A$6:$A$257,"&gt;="&amp;$A269,'Aceite Virgen'!$B$6:$B$257,"&lt;="&amp;$B269)</f>
        <v>5.42</v>
      </c>
      <c r="BR269" s="8">
        <f>SUMIFS('Aceite Virgen'!BR$6:BR$257,'Aceite Virgen'!$A$6:$A$257,"&gt;="&amp;$A269,'Aceite Virgen'!$B$6:$B$257,"&lt;="&amp;$B269)</f>
        <v>5.48</v>
      </c>
      <c r="BV269" s="8">
        <f>SUMIFS('Aceite Virgen'!BV$6:BV$257,'Aceite Virgen'!$A$6:$A$257,"&gt;="&amp;$A269,'Aceite Virgen'!$B$6:$B$257,"&lt;="&amp;$B269)</f>
        <v>8.61</v>
      </c>
      <c r="BW269" s="8">
        <f>SUMIFS('Aceite Virgen'!BW$6:BW$257,'Aceite Virgen'!$A$6:$A$257,"&gt;="&amp;$A269,'Aceite Virgen'!$B$6:$B$257,"&lt;="&amp;$B269)</f>
        <v>4.09</v>
      </c>
      <c r="BX269" s="8">
        <f>SUMIFS('Aceite Virgen'!BX$6:BX$257,'Aceite Virgen'!$A$6:$A$257,"&gt;="&amp;$A269,'Aceite Virgen'!$B$6:$B$257,"&lt;="&amp;$B269)</f>
        <v>9.0299999999999994</v>
      </c>
      <c r="BY269" s="8">
        <f>SUMIFS('Aceite Virgen'!BY$6:BY$257,'Aceite Virgen'!$A$6:$A$257,"&gt;="&amp;$A269,'Aceite Virgen'!$B$6:$B$257,"&lt;="&amp;$B269)</f>
        <v>2.27</v>
      </c>
      <c r="CC269" s="8">
        <f>SUMIFS('Aceite Virgen'!CC$6:CC$257,'Aceite Virgen'!$A$6:$A$257,"&gt;="&amp;$A269,'Aceite Virgen'!$B$6:$B$257,"&lt;="&amp;$B269)</f>
        <v>23.32</v>
      </c>
      <c r="CD269" s="8">
        <f>SUMIFS('Aceite Virgen'!CD$6:CD$257,'Aceite Virgen'!$A$6:$A$257,"&gt;="&amp;$A269,'Aceite Virgen'!$B$6:$B$257,"&lt;="&amp;$B269)</f>
        <v>7.11</v>
      </c>
      <c r="CE269" s="8">
        <f>SUMIFS('Aceite Virgen'!CE$6:CE$257,'Aceite Virgen'!$A$6:$A$257,"&gt;="&amp;$A269,'Aceite Virgen'!$B$6:$B$257,"&lt;="&amp;$B269)</f>
        <v>25.509999999999998</v>
      </c>
      <c r="CF269" s="8">
        <f>SUMIFS('Aceite Virgen'!CF$6:CF$257,'Aceite Virgen'!$A$6:$A$257,"&gt;="&amp;$A269,'Aceite Virgen'!$B$6:$B$257,"&lt;="&amp;$B269)</f>
        <v>32.049999999999997</v>
      </c>
      <c r="CJ269" s="8">
        <f>SUMIFS('Aceite Virgen'!CJ$6:CJ$257,'Aceite Virgen'!$A$6:$A$257,"&gt;="&amp;$A269,'Aceite Virgen'!$B$6:$B$257,"&lt;="&amp;$B269)</f>
        <v>29.53</v>
      </c>
      <c r="CK269" s="8">
        <f>SUMIFS('Aceite Virgen'!CK$6:CK$257,'Aceite Virgen'!$A$6:$A$257,"&gt;="&amp;$A269,'Aceite Virgen'!$B$6:$B$257,"&lt;="&amp;$B269)</f>
        <v>4.8599999999999994</v>
      </c>
      <c r="CL269" s="8">
        <f>SUMIFS('Aceite Virgen'!CL$6:CL$257,'Aceite Virgen'!$A$6:$A$257,"&gt;="&amp;$A269,'Aceite Virgen'!$B$6:$B$257,"&lt;="&amp;$B269)</f>
        <v>32.950000000000003</v>
      </c>
      <c r="CM269" s="8">
        <f>SUMIFS('Aceite Virgen'!CM$6:CM$257,'Aceite Virgen'!$A$6:$A$257,"&gt;="&amp;$A269,'Aceite Virgen'!$B$6:$B$257,"&lt;="&amp;$B269)</f>
        <v>29.21</v>
      </c>
      <c r="CQ269" s="8">
        <f>SUMIFS('Aceite Virgen'!CQ$6:CQ$257,'Aceite Virgen'!$A$6:$A$257,"&gt;="&amp;$A269,'Aceite Virgen'!$B$6:$B$257,"&lt;="&amp;$B269)</f>
        <v>4.8899999999999997</v>
      </c>
      <c r="CR269" s="8">
        <f>SUMIFS('Aceite Virgen'!CR$6:CR$257,'Aceite Virgen'!$A$6:$A$257,"&gt;="&amp;$A269,'Aceite Virgen'!$B$6:$B$257,"&lt;="&amp;$B269)</f>
        <v>3.04</v>
      </c>
      <c r="CS269" s="8">
        <f>SUMIFS('Aceite Virgen'!CS$6:CS$257,'Aceite Virgen'!$A$6:$A$257,"&gt;="&amp;$A269,'Aceite Virgen'!$B$6:$B$257,"&lt;="&amp;$B269)</f>
        <v>3.8</v>
      </c>
      <c r="CT269" s="8">
        <f>SUMIFS('Aceite Virgen'!CT$6:CT$257,'Aceite Virgen'!$A$6:$A$257,"&gt;="&amp;$A269,'Aceite Virgen'!$B$6:$B$257,"&lt;="&amp;$B269)</f>
        <v>24.24</v>
      </c>
    </row>
    <row r="270" spans="1:98" x14ac:dyDescent="0.3">
      <c r="A270" s="14">
        <f>'TAM Aceite Virgen'!B18</f>
        <v>4</v>
      </c>
      <c r="B270" s="14">
        <f>'TAM Aceite Virgen'!C18</f>
        <v>4.0999999999999996</v>
      </c>
      <c r="C270" s="14"/>
      <c r="D270" s="8">
        <f>SUMIFS('Aceite Virgen'!D$6:D$257,'Aceite Virgen'!$A$6:$A$257,"&gt;="&amp;$A270,'Aceite Virgen'!$B$6:$B$257,"&lt;="&amp;$B270)</f>
        <v>16.28</v>
      </c>
      <c r="E270" s="8">
        <f>SUMIFS('Aceite Virgen'!E$6:E$257,'Aceite Virgen'!$A$6:$A$257,"&gt;="&amp;$A270,'Aceite Virgen'!$B$6:$B$257,"&lt;="&amp;$B270)</f>
        <v>5.71</v>
      </c>
      <c r="F270" s="8">
        <f>SUMIFS('Aceite Virgen'!F$6:F$257,'Aceite Virgen'!$A$6:$A$257,"&gt;="&amp;$A270,'Aceite Virgen'!$B$6:$B$257,"&lt;="&amp;$B270)</f>
        <v>12.42</v>
      </c>
      <c r="G270" s="8">
        <f>SUMIFS('Aceite Virgen'!G$6:G$257,'Aceite Virgen'!$A$6:$A$257,"&gt;="&amp;$A270,'Aceite Virgen'!$B$6:$B$257,"&lt;="&amp;$B270)</f>
        <v>76.52</v>
      </c>
      <c r="H270" s="14"/>
      <c r="I270" s="14"/>
      <c r="J270" s="14"/>
      <c r="K270" s="8">
        <f>SUMIFS('Aceite Virgen'!K$6:K$257,'Aceite Virgen'!$A$6:$A$257,"&gt;="&amp;$A270,'Aceite Virgen'!$B$6:$B$257,"&lt;="&amp;$B270)</f>
        <v>3.63</v>
      </c>
      <c r="L270" s="8">
        <f>SUMIFS('Aceite Virgen'!L$6:L$257,'Aceite Virgen'!$A$6:$A$257,"&gt;="&amp;$A270,'Aceite Virgen'!$B$6:$B$257,"&lt;="&amp;$B270)</f>
        <v>11.16</v>
      </c>
      <c r="M270" s="8">
        <f>SUMIFS('Aceite Virgen'!M$6:M$257,'Aceite Virgen'!$A$6:$A$257,"&gt;="&amp;$A270,'Aceite Virgen'!$B$6:$B$257,"&lt;="&amp;$B270)</f>
        <v>0.34</v>
      </c>
      <c r="N270" s="8">
        <f>SUMIFS('Aceite Virgen'!N$6:N$257,'Aceite Virgen'!$A$6:$A$257,"&gt;="&amp;$A270,'Aceite Virgen'!$B$6:$B$257,"&lt;="&amp;$B270)</f>
        <v>30.42</v>
      </c>
      <c r="O270" s="14"/>
      <c r="P270" s="14"/>
      <c r="Q270" s="14"/>
      <c r="R270" s="8">
        <f>SUMIFS('Aceite Virgen'!R$6:R$257,'Aceite Virgen'!$A$6:$A$257,"&gt;="&amp;$A270,'Aceite Virgen'!$B$6:$B$257,"&lt;="&amp;$B270)</f>
        <v>2.86</v>
      </c>
      <c r="S270" s="8">
        <f>SUMIFS('Aceite Virgen'!S$6:S$257,'Aceite Virgen'!$A$6:$A$257,"&gt;="&amp;$A270,'Aceite Virgen'!$B$6:$B$257,"&lt;="&amp;$B270)</f>
        <v>0.76</v>
      </c>
      <c r="T270" s="8">
        <f>SUMIFS('Aceite Virgen'!T$6:T$257,'Aceite Virgen'!$A$6:$A$257,"&gt;="&amp;$A270,'Aceite Virgen'!$B$6:$B$257,"&lt;="&amp;$B270)</f>
        <v>3.51</v>
      </c>
      <c r="U270" s="8">
        <f>SUMIFS('Aceite Virgen'!U$6:U$257,'Aceite Virgen'!$A$6:$A$257,"&gt;="&amp;$A270,'Aceite Virgen'!$B$6:$B$257,"&lt;="&amp;$B270)</f>
        <v>0</v>
      </c>
      <c r="V270" s="14"/>
      <c r="W270" s="14"/>
      <c r="X270" s="14"/>
      <c r="Y270" s="8">
        <f>SUMIFS('Aceite Virgen'!Y$6:Y$257,'Aceite Virgen'!$A$6:$A$257,"&gt;="&amp;$A270,'Aceite Virgen'!$B$6:$B$257,"&lt;="&amp;$B270)</f>
        <v>1.33</v>
      </c>
      <c r="Z270" s="8">
        <f>SUMIFS('Aceite Virgen'!Z$6:Z$257,'Aceite Virgen'!$A$6:$A$257,"&gt;="&amp;$A270,'Aceite Virgen'!$B$6:$B$257,"&lt;="&amp;$B270)</f>
        <v>0</v>
      </c>
      <c r="AA270" s="8">
        <f>SUMIFS('Aceite Virgen'!AA$6:AA$257,'Aceite Virgen'!$A$6:$A$257,"&gt;="&amp;$A270,'Aceite Virgen'!$B$6:$B$257,"&lt;="&amp;$B270)</f>
        <v>1.18</v>
      </c>
      <c r="AB270" s="8">
        <f>SUMIFS('Aceite Virgen'!AB$6:AB$257,'Aceite Virgen'!$A$6:$A$257,"&gt;="&amp;$A270,'Aceite Virgen'!$B$6:$B$257,"&lt;="&amp;$B270)</f>
        <v>0</v>
      </c>
      <c r="AC270" s="14"/>
      <c r="AD270" s="14"/>
      <c r="AE270" s="14"/>
      <c r="AF270" s="8">
        <f>SUMIFS('Aceite Virgen'!AF$6:AF$257,'Aceite Virgen'!$A$6:$A$257,"&gt;="&amp;$A270,'Aceite Virgen'!$B$6:$B$257,"&lt;="&amp;$B270)</f>
        <v>27.29</v>
      </c>
      <c r="AG270" s="8">
        <f>SUMIFS('Aceite Virgen'!AG$6:AG$257,'Aceite Virgen'!$A$6:$A$257,"&gt;="&amp;$A270,'Aceite Virgen'!$B$6:$B$257,"&lt;="&amp;$B270)</f>
        <v>2.4700000000000002</v>
      </c>
      <c r="AH270" s="8">
        <f>SUMIFS('Aceite Virgen'!AH$6:AH$257,'Aceite Virgen'!$A$6:$A$257,"&gt;="&amp;$A270,'Aceite Virgen'!$B$6:$B$257,"&lt;="&amp;$B270)</f>
        <v>31.18</v>
      </c>
      <c r="AI270" s="8">
        <f>SUMIFS('Aceite Virgen'!AI$6:AI$257,'Aceite Virgen'!$A$6:$A$257,"&gt;="&amp;$A270,'Aceite Virgen'!$B$6:$B$257,"&lt;="&amp;$B270)</f>
        <v>2.71</v>
      </c>
      <c r="AJ270" s="14"/>
      <c r="AK270" s="14"/>
      <c r="AL270" s="14"/>
      <c r="AM270" s="8">
        <f>SUMIFS('Aceite Virgen'!AM$6:AM$257,'Aceite Virgen'!$A$6:$A$257,"&gt;="&amp;$A270,'Aceite Virgen'!$B$6:$B$257,"&lt;="&amp;$B270)</f>
        <v>24.82</v>
      </c>
      <c r="AN270" s="8">
        <f>SUMIFS('Aceite Virgen'!AN$6:AN$257,'Aceite Virgen'!$A$6:$A$257,"&gt;="&amp;$A270,'Aceite Virgen'!$B$6:$B$257,"&lt;="&amp;$B270)</f>
        <v>7.53</v>
      </c>
      <c r="AO270" s="8">
        <f>SUMIFS('Aceite Virgen'!AO$6:AO$257,'Aceite Virgen'!$A$6:$A$257,"&gt;="&amp;$A270,'Aceite Virgen'!$B$6:$B$257,"&lt;="&amp;$B270)</f>
        <v>28.79</v>
      </c>
      <c r="AP270" s="8">
        <f>SUMIFS('Aceite Virgen'!AP$6:AP$257,'Aceite Virgen'!$A$6:$A$257,"&gt;="&amp;$A270,'Aceite Virgen'!$B$6:$B$257,"&lt;="&amp;$B270)</f>
        <v>0.99</v>
      </c>
      <c r="AQ270" s="14"/>
      <c r="AR270" s="14"/>
      <c r="AT270" s="8">
        <f>SUMIFS('Aceite Virgen'!AT$6:AT$257,'Aceite Virgen'!$A$6:$A$257,"&gt;="&amp;$A270,'Aceite Virgen'!$B$6:$B$257,"&lt;="&amp;$B270)</f>
        <v>29.139999999999997</v>
      </c>
      <c r="AU270" s="8">
        <f>SUMIFS('Aceite Virgen'!AU$6:AU$257,'Aceite Virgen'!$A$6:$A$257,"&gt;="&amp;$A270,'Aceite Virgen'!$B$6:$B$257,"&lt;="&amp;$B270)</f>
        <v>4.83</v>
      </c>
      <c r="AV270" s="8">
        <f>SUMIFS('Aceite Virgen'!AV$6:AV$257,'Aceite Virgen'!$A$6:$A$257,"&gt;="&amp;$A270,'Aceite Virgen'!$B$6:$B$257,"&lt;="&amp;$B270)</f>
        <v>34.049999999999997</v>
      </c>
      <c r="AW270" s="8">
        <f>SUMIFS('Aceite Virgen'!AW$6:AW$257,'Aceite Virgen'!$A$6:$A$257,"&gt;="&amp;$A270,'Aceite Virgen'!$B$6:$B$257,"&lt;="&amp;$B270)</f>
        <v>0</v>
      </c>
      <c r="BA270" s="8">
        <f>SUMIFS('Aceite Virgen'!BA$6:BA$257,'Aceite Virgen'!$A$6:$A$257,"&gt;="&amp;A270,'Aceite Virgen'!$B$6:$B$257,"&lt;="&amp;B270)</f>
        <v>25.63</v>
      </c>
      <c r="BB270" s="8">
        <f>SUMIFS('Aceite Virgen'!BB$6:BB$257,'Aceite Virgen'!$A$6:$A$257,"&gt;="&amp;$A270,'Aceite Virgen'!$B$6:$B$257,"&lt;="&amp;$B270)</f>
        <v>6.14</v>
      </c>
      <c r="BC270" s="8">
        <f>SUMIFS('Aceite Virgen'!BC$6:BC$257,'Aceite Virgen'!$A$6:$A$257,"&gt;="&amp;$A270,'Aceite Virgen'!$B$6:$B$257,"&lt;="&amp;$B270)</f>
        <v>29.36</v>
      </c>
      <c r="BD270" s="8">
        <f>SUMIFS('Aceite Virgen'!BD$6:BD$257,'Aceite Virgen'!$A$6:$A$257,"&gt;="&amp;$A270,'Aceite Virgen'!$B$6:$B$257,"&lt;="&amp;$B270)</f>
        <v>0</v>
      </c>
      <c r="BH270" s="8">
        <f>SUMIFS('Aceite Virgen'!BH$6:BH$257,'Aceite Virgen'!$A$6:$A$257,"&gt;="&amp;$A270,'Aceite Virgen'!$B$6:$B$257,"&lt;="&amp;$B270)</f>
        <v>29.880000000000003</v>
      </c>
      <c r="BI270" s="8">
        <f>SUMIFS('Aceite Virgen'!BI$6:BI$257,'Aceite Virgen'!$A$6:$A$257,"&gt;="&amp;$A270,'Aceite Virgen'!$B$6:$B$257,"&lt;="&amp;$B270)</f>
        <v>10.77</v>
      </c>
      <c r="BJ270" s="8">
        <f>SUMIFS('Aceite Virgen'!BJ$6:BJ$257,'Aceite Virgen'!$A$6:$A$257,"&gt;="&amp;$A270,'Aceite Virgen'!$B$6:$B$257,"&lt;="&amp;$B270)</f>
        <v>33.03</v>
      </c>
      <c r="BK270" s="8">
        <f>SUMIFS('Aceite Virgen'!BK$6:BK$257,'Aceite Virgen'!$A$6:$A$257,"&gt;="&amp;$A270,'Aceite Virgen'!$B$6:$B$257,"&lt;="&amp;$B270)</f>
        <v>3.09</v>
      </c>
      <c r="BO270" s="8">
        <f>SUMIFS('Aceite Virgen'!BO$6:BO$257,'Aceite Virgen'!$A$6:$A$257,"&gt;="&amp;$A270,'Aceite Virgen'!$B$6:$B$257,"&lt;="&amp;$B270)</f>
        <v>26.150000000000002</v>
      </c>
      <c r="BP270" s="8">
        <f>SUMIFS('Aceite Virgen'!BP$6:BP$257,'Aceite Virgen'!$A$6:$A$257,"&gt;="&amp;$A270,'Aceite Virgen'!$B$6:$B$257,"&lt;="&amp;$B270)</f>
        <v>3.89</v>
      </c>
      <c r="BQ270" s="8">
        <f>SUMIFS('Aceite Virgen'!BQ$6:BQ$257,'Aceite Virgen'!$A$6:$A$257,"&gt;="&amp;$A270,'Aceite Virgen'!$B$6:$B$257,"&lt;="&amp;$B270)</f>
        <v>29.68</v>
      </c>
      <c r="BR270" s="8">
        <f>SUMIFS('Aceite Virgen'!BR$6:BR$257,'Aceite Virgen'!$A$6:$A$257,"&gt;="&amp;$A270,'Aceite Virgen'!$B$6:$B$257,"&lt;="&amp;$B270)</f>
        <v>3.3</v>
      </c>
      <c r="BV270" s="8">
        <f>SUMIFS('Aceite Virgen'!BV$6:BV$257,'Aceite Virgen'!$A$6:$A$257,"&gt;="&amp;$A270,'Aceite Virgen'!$B$6:$B$257,"&lt;="&amp;$B270)</f>
        <v>21.86</v>
      </c>
      <c r="BW270" s="8">
        <f>SUMIFS('Aceite Virgen'!BW$6:BW$257,'Aceite Virgen'!$A$6:$A$257,"&gt;="&amp;$A270,'Aceite Virgen'!$B$6:$B$257,"&lt;="&amp;$B270)</f>
        <v>2.88</v>
      </c>
      <c r="BX270" s="8">
        <f>SUMIFS('Aceite Virgen'!BX$6:BX$257,'Aceite Virgen'!$A$6:$A$257,"&gt;="&amp;$A270,'Aceite Virgen'!$B$6:$B$257,"&lt;="&amp;$B270)</f>
        <v>25.49</v>
      </c>
      <c r="BY270" s="8">
        <f>SUMIFS('Aceite Virgen'!BY$6:BY$257,'Aceite Virgen'!$A$6:$A$257,"&gt;="&amp;$A270,'Aceite Virgen'!$B$6:$B$257,"&lt;="&amp;$B270)</f>
        <v>16.2</v>
      </c>
      <c r="CC270" s="8">
        <f>SUMIFS('Aceite Virgen'!CC$6:CC$257,'Aceite Virgen'!$A$6:$A$257,"&gt;="&amp;$A270,'Aceite Virgen'!$B$6:$B$257,"&lt;="&amp;$B270)</f>
        <v>9.2799999999999994</v>
      </c>
      <c r="CD270" s="8">
        <f>SUMIFS('Aceite Virgen'!CD$6:CD$257,'Aceite Virgen'!$A$6:$A$257,"&gt;="&amp;$A270,'Aceite Virgen'!$B$6:$B$257,"&lt;="&amp;$B270)</f>
        <v>0</v>
      </c>
      <c r="CE270" s="8">
        <f>SUMIFS('Aceite Virgen'!CE$6:CE$257,'Aceite Virgen'!$A$6:$A$257,"&gt;="&amp;$A270,'Aceite Virgen'!$B$6:$B$257,"&lt;="&amp;$B270)</f>
        <v>10.5</v>
      </c>
      <c r="CF270" s="8">
        <f>SUMIFS('Aceite Virgen'!CF$6:CF$257,'Aceite Virgen'!$A$6:$A$257,"&gt;="&amp;$A270,'Aceite Virgen'!$B$6:$B$257,"&lt;="&amp;$B270)</f>
        <v>0</v>
      </c>
      <c r="CJ270" s="8">
        <f>SUMIFS('Aceite Virgen'!CJ$6:CJ$257,'Aceite Virgen'!$A$6:$A$257,"&gt;="&amp;$A270,'Aceite Virgen'!$B$6:$B$257,"&lt;="&amp;$B270)</f>
        <v>0.38</v>
      </c>
      <c r="CK270" s="8">
        <f>SUMIFS('Aceite Virgen'!CK$6:CK$257,'Aceite Virgen'!$A$6:$A$257,"&gt;="&amp;$A270,'Aceite Virgen'!$B$6:$B$257,"&lt;="&amp;$B270)</f>
        <v>1.99</v>
      </c>
      <c r="CL270" s="8">
        <f>SUMIFS('Aceite Virgen'!CL$6:CL$257,'Aceite Virgen'!$A$6:$A$257,"&gt;="&amp;$A270,'Aceite Virgen'!$B$6:$B$257,"&lt;="&amp;$B270)</f>
        <v>0.25</v>
      </c>
      <c r="CM270" s="8">
        <f>SUMIFS('Aceite Virgen'!CM$6:CM$257,'Aceite Virgen'!$A$6:$A$257,"&gt;="&amp;$A270,'Aceite Virgen'!$B$6:$B$257,"&lt;="&amp;$B270)</f>
        <v>0</v>
      </c>
      <c r="CQ270" s="8">
        <f>SUMIFS('Aceite Virgen'!CQ$6:CQ$257,'Aceite Virgen'!$A$6:$A$257,"&gt;="&amp;$A270,'Aceite Virgen'!$B$6:$B$257,"&lt;="&amp;$B270)</f>
        <v>0.24</v>
      </c>
      <c r="CR270" s="8">
        <f>SUMIFS('Aceite Virgen'!CR$6:CR$257,'Aceite Virgen'!$A$6:$A$257,"&gt;="&amp;$A270,'Aceite Virgen'!$B$6:$B$257,"&lt;="&amp;$B270)</f>
        <v>0</v>
      </c>
      <c r="CS270" s="8">
        <f>SUMIFS('Aceite Virgen'!CS$6:CS$257,'Aceite Virgen'!$A$6:$A$257,"&gt;="&amp;$A270,'Aceite Virgen'!$B$6:$B$257,"&lt;="&amp;$B270)</f>
        <v>0.3</v>
      </c>
      <c r="CT270" s="8">
        <f>SUMIFS('Aceite Virgen'!CT$6:CT$257,'Aceite Virgen'!$A$6:$A$257,"&gt;="&amp;$A270,'Aceite Virgen'!$B$6:$B$257,"&lt;="&amp;$B270)</f>
        <v>0</v>
      </c>
    </row>
    <row r="271" spans="1:98" x14ac:dyDescent="0.3">
      <c r="A271" s="14">
        <f>'TAM Aceite Virgen'!B19</f>
        <v>4.0999999999999996</v>
      </c>
      <c r="B271" s="14">
        <f>'TAM Aceite Virgen'!C19</f>
        <v>4.2</v>
      </c>
      <c r="C271" s="14"/>
      <c r="D271" s="8">
        <f>SUMIFS('Aceite Virgen'!D$6:D$257,'Aceite Virgen'!$A$6:$A$257,"&gt;="&amp;$A271,'Aceite Virgen'!$B$6:$B$257,"&lt;="&amp;$B271)</f>
        <v>32.15</v>
      </c>
      <c r="E271" s="8">
        <f>SUMIFS('Aceite Virgen'!E$6:E$257,'Aceite Virgen'!$A$6:$A$257,"&gt;="&amp;$A271,'Aceite Virgen'!$B$6:$B$257,"&lt;="&amp;$B271)</f>
        <v>27.89</v>
      </c>
      <c r="F271" s="8">
        <f>SUMIFS('Aceite Virgen'!F$6:F$257,'Aceite Virgen'!$A$6:$A$257,"&gt;="&amp;$A271,'Aceite Virgen'!$B$6:$B$257,"&lt;="&amp;$B271)</f>
        <v>38.410000000000004</v>
      </c>
      <c r="G271" s="8">
        <f>SUMIFS('Aceite Virgen'!G$6:G$257,'Aceite Virgen'!$A$6:$A$257,"&gt;="&amp;$A271,'Aceite Virgen'!$B$6:$B$257,"&lt;="&amp;$B271)</f>
        <v>0.95</v>
      </c>
      <c r="H271" s="14"/>
      <c r="I271" s="14"/>
      <c r="J271" s="14"/>
      <c r="K271" s="8">
        <f>SUMIFS('Aceite Virgen'!K$6:K$257,'Aceite Virgen'!$A$6:$A$257,"&gt;="&amp;$A271,'Aceite Virgen'!$B$6:$B$257,"&lt;="&amp;$B271)</f>
        <v>8.67</v>
      </c>
      <c r="L271" s="8">
        <f>SUMIFS('Aceite Virgen'!L$6:L$257,'Aceite Virgen'!$A$6:$A$257,"&gt;="&amp;$A271,'Aceite Virgen'!$B$6:$B$257,"&lt;="&amp;$B271)</f>
        <v>20.419999999999998</v>
      </c>
      <c r="M271" s="8">
        <f>SUMIFS('Aceite Virgen'!M$6:M$257,'Aceite Virgen'!$A$6:$A$257,"&gt;="&amp;$A271,'Aceite Virgen'!$B$6:$B$257,"&lt;="&amp;$B271)</f>
        <v>5.59</v>
      </c>
      <c r="N271" s="8">
        <f>SUMIFS('Aceite Virgen'!N$6:N$257,'Aceite Virgen'!$A$6:$A$257,"&gt;="&amp;$A271,'Aceite Virgen'!$B$6:$B$257,"&lt;="&amp;$B271)</f>
        <v>22.22</v>
      </c>
      <c r="O271" s="14"/>
      <c r="P271" s="14"/>
      <c r="Q271" s="14"/>
      <c r="R271" s="8">
        <f>SUMIFS('Aceite Virgen'!R$6:R$257,'Aceite Virgen'!$A$6:$A$257,"&gt;="&amp;$A271,'Aceite Virgen'!$B$6:$B$257,"&lt;="&amp;$B271)</f>
        <v>18.580000000000002</v>
      </c>
      <c r="S271" s="8">
        <f>SUMIFS('Aceite Virgen'!S$6:S$257,'Aceite Virgen'!$A$6:$A$257,"&gt;="&amp;$A271,'Aceite Virgen'!$B$6:$B$257,"&lt;="&amp;$B271)</f>
        <v>25.509999999999998</v>
      </c>
      <c r="T271" s="8">
        <f>SUMIFS('Aceite Virgen'!T$6:T$257,'Aceite Virgen'!$A$6:$A$257,"&gt;="&amp;$A271,'Aceite Virgen'!$B$6:$B$257,"&lt;="&amp;$B271)</f>
        <v>15.08</v>
      </c>
      <c r="U271" s="8">
        <f>SUMIFS('Aceite Virgen'!U$6:U$257,'Aceite Virgen'!$A$6:$A$257,"&gt;="&amp;$A271,'Aceite Virgen'!$B$6:$B$257,"&lt;="&amp;$B271)</f>
        <v>32.4</v>
      </c>
      <c r="V271" s="14"/>
      <c r="W271" s="14"/>
      <c r="X271" s="14"/>
      <c r="Y271" s="8">
        <f>SUMIFS('Aceite Virgen'!Y$6:Y$257,'Aceite Virgen'!$A$6:$A$257,"&gt;="&amp;$A271,'Aceite Virgen'!$B$6:$B$257,"&lt;="&amp;$B271)</f>
        <v>29.34</v>
      </c>
      <c r="Z271" s="8">
        <f>SUMIFS('Aceite Virgen'!Z$6:Z$257,'Aceite Virgen'!$A$6:$A$257,"&gt;="&amp;$A271,'Aceite Virgen'!$B$6:$B$257,"&lt;="&amp;$B271)</f>
        <v>22.31</v>
      </c>
      <c r="AA271" s="8">
        <f>SUMIFS('Aceite Virgen'!AA$6:AA$257,'Aceite Virgen'!$A$6:$A$257,"&gt;="&amp;$A271,'Aceite Virgen'!$B$6:$B$257,"&lt;="&amp;$B271)</f>
        <v>29.25</v>
      </c>
      <c r="AB271" s="8">
        <f>SUMIFS('Aceite Virgen'!AB$6:AB$257,'Aceite Virgen'!$A$6:$A$257,"&gt;="&amp;$A271,'Aceite Virgen'!$B$6:$B$257,"&lt;="&amp;$B271)</f>
        <v>43.45</v>
      </c>
      <c r="AC271" s="14"/>
      <c r="AD271" s="14"/>
      <c r="AE271" s="14"/>
      <c r="AF271" s="8">
        <f>SUMIFS('Aceite Virgen'!AF$6:AF$257,'Aceite Virgen'!$A$6:$A$257,"&gt;="&amp;$A271,'Aceite Virgen'!$B$6:$B$257,"&lt;="&amp;$B271)</f>
        <v>13.299999999999999</v>
      </c>
      <c r="AG271" s="8">
        <f>SUMIFS('Aceite Virgen'!AG$6:AG$257,'Aceite Virgen'!$A$6:$A$257,"&gt;="&amp;$A271,'Aceite Virgen'!$B$6:$B$257,"&lt;="&amp;$B271)</f>
        <v>24.59</v>
      </c>
      <c r="AH271" s="8">
        <f>SUMIFS('Aceite Virgen'!AH$6:AH$257,'Aceite Virgen'!$A$6:$A$257,"&gt;="&amp;$A271,'Aceite Virgen'!$B$6:$B$257,"&lt;="&amp;$B271)</f>
        <v>10.58</v>
      </c>
      <c r="AI271" s="8">
        <f>SUMIFS('Aceite Virgen'!AI$6:AI$257,'Aceite Virgen'!$A$6:$A$257,"&gt;="&amp;$A271,'Aceite Virgen'!$B$6:$B$257,"&lt;="&amp;$B271)</f>
        <v>64.510000000000005</v>
      </c>
      <c r="AJ271" s="14"/>
      <c r="AK271" s="14"/>
      <c r="AL271" s="14"/>
      <c r="AM271" s="8">
        <f>SUMIFS('Aceite Virgen'!AM$6:AM$257,'Aceite Virgen'!$A$6:$A$257,"&gt;="&amp;$A271,'Aceite Virgen'!$B$6:$B$257,"&lt;="&amp;$B271)</f>
        <v>14.46</v>
      </c>
      <c r="AN271" s="8">
        <f>SUMIFS('Aceite Virgen'!AN$6:AN$257,'Aceite Virgen'!$A$6:$A$257,"&gt;="&amp;$A271,'Aceite Virgen'!$B$6:$B$257,"&lt;="&amp;$B271)</f>
        <v>18.880000000000003</v>
      </c>
      <c r="AO271" s="8">
        <f>SUMIFS('Aceite Virgen'!AO$6:AO$257,'Aceite Virgen'!$A$6:$A$257,"&gt;="&amp;$A271,'Aceite Virgen'!$B$6:$B$257,"&lt;="&amp;$B271)</f>
        <v>12.66</v>
      </c>
      <c r="AP271" s="8">
        <f>SUMIFS('Aceite Virgen'!AP$6:AP$257,'Aceite Virgen'!$A$6:$A$257,"&gt;="&amp;$A271,'Aceite Virgen'!$B$6:$B$257,"&lt;="&amp;$B271)</f>
        <v>40.94</v>
      </c>
      <c r="AQ271" s="14"/>
      <c r="AR271" s="14"/>
      <c r="AT271" s="8">
        <f>SUMIFS('Aceite Virgen'!AT$6:AT$257,'Aceite Virgen'!$A$6:$A$257,"&gt;="&amp;$A271,'Aceite Virgen'!$B$6:$B$257,"&lt;="&amp;$B271)</f>
        <v>10.680000000000001</v>
      </c>
      <c r="AU271" s="8">
        <f>SUMIFS('Aceite Virgen'!AU$6:AU$257,'Aceite Virgen'!$A$6:$A$257,"&gt;="&amp;$A271,'Aceite Virgen'!$B$6:$B$257,"&lt;="&amp;$B271)</f>
        <v>14.35</v>
      </c>
      <c r="AV271" s="8">
        <f>SUMIFS('Aceite Virgen'!AV$6:AV$257,'Aceite Virgen'!$A$6:$A$257,"&gt;="&amp;$A271,'Aceite Virgen'!$B$6:$B$257,"&lt;="&amp;$B271)</f>
        <v>9.69</v>
      </c>
      <c r="AW271" s="8">
        <f>SUMIFS('Aceite Virgen'!AW$6:AW$257,'Aceite Virgen'!$A$6:$A$257,"&gt;="&amp;$A271,'Aceite Virgen'!$B$6:$B$257,"&lt;="&amp;$B271)</f>
        <v>55.730000000000004</v>
      </c>
      <c r="BA271" s="8">
        <f>SUMIFS('Aceite Virgen'!BA$6:BA$257,'Aceite Virgen'!$A$6:$A$257,"&gt;="&amp;A271,'Aceite Virgen'!$B$6:$B$257,"&lt;="&amp;B271)</f>
        <v>12.540000000000001</v>
      </c>
      <c r="BB271" s="8">
        <f>SUMIFS('Aceite Virgen'!BB$6:BB$257,'Aceite Virgen'!$A$6:$A$257,"&gt;="&amp;$A271,'Aceite Virgen'!$B$6:$B$257,"&lt;="&amp;$B271)</f>
        <v>12</v>
      </c>
      <c r="BC271" s="8">
        <f>SUMIFS('Aceite Virgen'!BC$6:BC$257,'Aceite Virgen'!$A$6:$A$257,"&gt;="&amp;$A271,'Aceite Virgen'!$B$6:$B$257,"&lt;="&amp;$B271)</f>
        <v>10.71</v>
      </c>
      <c r="BD271" s="8">
        <f>SUMIFS('Aceite Virgen'!BD$6:BD$257,'Aceite Virgen'!$A$6:$A$257,"&gt;="&amp;$A271,'Aceite Virgen'!$B$6:$B$257,"&lt;="&amp;$B271)</f>
        <v>47.61</v>
      </c>
      <c r="BH271" s="8">
        <f>SUMIFS('Aceite Virgen'!BH$6:BH$257,'Aceite Virgen'!$A$6:$A$257,"&gt;="&amp;$A271,'Aceite Virgen'!$B$6:$B$257,"&lt;="&amp;$B271)</f>
        <v>14.649999999999999</v>
      </c>
      <c r="BI271" s="8">
        <f>SUMIFS('Aceite Virgen'!BI$6:BI$257,'Aceite Virgen'!$A$6:$A$257,"&gt;="&amp;$A271,'Aceite Virgen'!$B$6:$B$257,"&lt;="&amp;$B271)</f>
        <v>11.940000000000001</v>
      </c>
      <c r="BJ271" s="8">
        <f>SUMIFS('Aceite Virgen'!BJ$6:BJ$257,'Aceite Virgen'!$A$6:$A$257,"&gt;="&amp;$A271,'Aceite Virgen'!$B$6:$B$257,"&lt;="&amp;$B271)</f>
        <v>12.9</v>
      </c>
      <c r="BK271" s="8">
        <f>SUMIFS('Aceite Virgen'!BK$6:BK$257,'Aceite Virgen'!$A$6:$A$257,"&gt;="&amp;$A271,'Aceite Virgen'!$B$6:$B$257,"&lt;="&amp;$B271)</f>
        <v>72.16</v>
      </c>
      <c r="BO271" s="8">
        <f>SUMIFS('Aceite Virgen'!BO$6:BO$257,'Aceite Virgen'!$A$6:$A$257,"&gt;="&amp;$A271,'Aceite Virgen'!$B$6:$B$257,"&lt;="&amp;$B271)</f>
        <v>13.6</v>
      </c>
      <c r="BP271" s="8">
        <f>SUMIFS('Aceite Virgen'!BP$6:BP$257,'Aceite Virgen'!$A$6:$A$257,"&gt;="&amp;$A271,'Aceite Virgen'!$B$6:$B$257,"&lt;="&amp;$B271)</f>
        <v>21.1</v>
      </c>
      <c r="BQ271" s="8">
        <f>SUMIFS('Aceite Virgen'!BQ$6:BQ$257,'Aceite Virgen'!$A$6:$A$257,"&gt;="&amp;$A271,'Aceite Virgen'!$B$6:$B$257,"&lt;="&amp;$B271)</f>
        <v>12.530000000000001</v>
      </c>
      <c r="BR271" s="8">
        <f>SUMIFS('Aceite Virgen'!BR$6:BR$257,'Aceite Virgen'!$A$6:$A$257,"&gt;="&amp;$A271,'Aceite Virgen'!$B$6:$B$257,"&lt;="&amp;$B271)</f>
        <v>27.99</v>
      </c>
      <c r="BV271" s="8">
        <f>SUMIFS('Aceite Virgen'!BV$6:BV$257,'Aceite Virgen'!$A$6:$A$257,"&gt;="&amp;$A271,'Aceite Virgen'!$B$6:$B$257,"&lt;="&amp;$B271)</f>
        <v>11.469999999999999</v>
      </c>
      <c r="BW271" s="8">
        <f>SUMIFS('Aceite Virgen'!BW$6:BW$257,'Aceite Virgen'!$A$6:$A$257,"&gt;="&amp;$A271,'Aceite Virgen'!$B$6:$B$257,"&lt;="&amp;$B271)</f>
        <v>3.52</v>
      </c>
      <c r="BX271" s="8">
        <f>SUMIFS('Aceite Virgen'!BX$6:BX$257,'Aceite Virgen'!$A$6:$A$257,"&gt;="&amp;$A271,'Aceite Virgen'!$B$6:$B$257,"&lt;="&amp;$B271)</f>
        <v>11.59</v>
      </c>
      <c r="BY271" s="8">
        <f>SUMIFS('Aceite Virgen'!BY$6:BY$257,'Aceite Virgen'!$A$6:$A$257,"&gt;="&amp;$A271,'Aceite Virgen'!$B$6:$B$257,"&lt;="&amp;$B271)</f>
        <v>44.73</v>
      </c>
      <c r="CC271" s="8">
        <f>SUMIFS('Aceite Virgen'!CC$6:CC$257,'Aceite Virgen'!$A$6:$A$257,"&gt;="&amp;$A271,'Aceite Virgen'!$B$6:$B$257,"&lt;="&amp;$B271)</f>
        <v>5.0599999999999996</v>
      </c>
      <c r="CD271" s="8">
        <f>SUMIFS('Aceite Virgen'!CD$6:CD$257,'Aceite Virgen'!$A$6:$A$257,"&gt;="&amp;$A271,'Aceite Virgen'!$B$6:$B$257,"&lt;="&amp;$B271)</f>
        <v>1.05</v>
      </c>
      <c r="CE271" s="8">
        <f>SUMIFS('Aceite Virgen'!CE$6:CE$257,'Aceite Virgen'!$A$6:$A$257,"&gt;="&amp;$A271,'Aceite Virgen'!$B$6:$B$257,"&lt;="&amp;$B271)</f>
        <v>5.45</v>
      </c>
      <c r="CF271" s="8">
        <f>SUMIFS('Aceite Virgen'!CF$6:CF$257,'Aceite Virgen'!$A$6:$A$257,"&gt;="&amp;$A271,'Aceite Virgen'!$B$6:$B$257,"&lt;="&amp;$B271)</f>
        <v>7.76</v>
      </c>
      <c r="CJ271" s="8">
        <f>SUMIFS('Aceite Virgen'!CJ$6:CJ$257,'Aceite Virgen'!$A$6:$A$257,"&gt;="&amp;$A271,'Aceite Virgen'!$B$6:$B$257,"&lt;="&amp;$B271)</f>
        <v>0.19</v>
      </c>
      <c r="CK271" s="8">
        <f>SUMIFS('Aceite Virgen'!CK$6:CK$257,'Aceite Virgen'!$A$6:$A$257,"&gt;="&amp;$A271,'Aceite Virgen'!$B$6:$B$257,"&lt;="&amp;$B271)</f>
        <v>0</v>
      </c>
      <c r="CL271" s="8">
        <f>SUMIFS('Aceite Virgen'!CL$6:CL$257,'Aceite Virgen'!$A$6:$A$257,"&gt;="&amp;$A271,'Aceite Virgen'!$B$6:$B$257,"&lt;="&amp;$B271)</f>
        <v>0.23</v>
      </c>
      <c r="CM271" s="8">
        <f>SUMIFS('Aceite Virgen'!CM$6:CM$257,'Aceite Virgen'!$A$6:$A$257,"&gt;="&amp;$A271,'Aceite Virgen'!$B$6:$B$257,"&lt;="&amp;$B271)</f>
        <v>0</v>
      </c>
      <c r="CQ271" s="8">
        <f>SUMIFS('Aceite Virgen'!CQ$6:CQ$257,'Aceite Virgen'!$A$6:$A$257,"&gt;="&amp;$A271,'Aceite Virgen'!$B$6:$B$257,"&lt;="&amp;$B271)</f>
        <v>0.55000000000000004</v>
      </c>
      <c r="CR271" s="8">
        <f>SUMIFS('Aceite Virgen'!CR$6:CR$257,'Aceite Virgen'!$A$6:$A$257,"&gt;="&amp;$A271,'Aceite Virgen'!$B$6:$B$257,"&lt;="&amp;$B271)</f>
        <v>0</v>
      </c>
      <c r="CS271" s="8">
        <f>SUMIFS('Aceite Virgen'!CS$6:CS$257,'Aceite Virgen'!$A$6:$A$257,"&gt;="&amp;$A271,'Aceite Virgen'!$B$6:$B$257,"&lt;="&amp;$B271)</f>
        <v>0.46</v>
      </c>
      <c r="CT271" s="8">
        <f>SUMIFS('Aceite Virgen'!CT$6:CT$257,'Aceite Virgen'!$A$6:$A$257,"&gt;="&amp;$A271,'Aceite Virgen'!$B$6:$B$257,"&lt;="&amp;$B271)</f>
        <v>0</v>
      </c>
    </row>
    <row r="272" spans="1:98" x14ac:dyDescent="0.3">
      <c r="A272" s="14">
        <f>'TAM Aceite Virgen'!B20</f>
        <v>4.2</v>
      </c>
      <c r="B272" s="14">
        <f>'TAM Aceite Virgen'!C20</f>
        <v>4.3</v>
      </c>
      <c r="C272" s="14"/>
      <c r="D272" s="8">
        <f>SUMIFS('Aceite Virgen'!D$6:D$257,'Aceite Virgen'!$A$6:$A$257,"&gt;="&amp;$A272,'Aceite Virgen'!$B$6:$B$257,"&lt;="&amp;$B272)</f>
        <v>7.59</v>
      </c>
      <c r="E272" s="8">
        <f>SUMIFS('Aceite Virgen'!E$6:E$257,'Aceite Virgen'!$A$6:$A$257,"&gt;="&amp;$A272,'Aceite Virgen'!$B$6:$B$257,"&lt;="&amp;$B272)</f>
        <v>2.4300000000000002</v>
      </c>
      <c r="F272" s="8">
        <f>SUMIFS('Aceite Virgen'!F$6:F$257,'Aceite Virgen'!$A$6:$A$257,"&gt;="&amp;$A272,'Aceite Virgen'!$B$6:$B$257,"&lt;="&amp;$B272)</f>
        <v>9.8500000000000014</v>
      </c>
      <c r="G272" s="8">
        <f>SUMIFS('Aceite Virgen'!G$6:G$257,'Aceite Virgen'!$A$6:$A$257,"&gt;="&amp;$A272,'Aceite Virgen'!$B$6:$B$257,"&lt;="&amp;$B272)</f>
        <v>0</v>
      </c>
      <c r="H272" s="14"/>
      <c r="I272" s="14"/>
      <c r="J272" s="14"/>
      <c r="K272" s="8">
        <f>SUMIFS('Aceite Virgen'!K$6:K$257,'Aceite Virgen'!$A$6:$A$257,"&gt;="&amp;$A272,'Aceite Virgen'!$B$6:$B$257,"&lt;="&amp;$B272)</f>
        <v>40.129999999999995</v>
      </c>
      <c r="L272" s="8">
        <f>SUMIFS('Aceite Virgen'!L$6:L$257,'Aceite Virgen'!$A$6:$A$257,"&gt;="&amp;$A272,'Aceite Virgen'!$B$6:$B$257,"&lt;="&amp;$B272)</f>
        <v>0</v>
      </c>
      <c r="M272" s="8">
        <f>SUMIFS('Aceite Virgen'!M$6:M$257,'Aceite Virgen'!$A$6:$A$257,"&gt;="&amp;$A272,'Aceite Virgen'!$B$6:$B$257,"&lt;="&amp;$B272)</f>
        <v>52.21</v>
      </c>
      <c r="N272" s="8">
        <f>SUMIFS('Aceite Virgen'!N$6:N$257,'Aceite Virgen'!$A$6:$A$257,"&gt;="&amp;$A272,'Aceite Virgen'!$B$6:$B$257,"&lt;="&amp;$B272)</f>
        <v>5.86</v>
      </c>
      <c r="O272" s="14"/>
      <c r="P272" s="14"/>
      <c r="Q272" s="14"/>
      <c r="R272" s="8">
        <f>SUMIFS('Aceite Virgen'!R$6:R$257,'Aceite Virgen'!$A$6:$A$257,"&gt;="&amp;$A272,'Aceite Virgen'!$B$6:$B$257,"&lt;="&amp;$B272)</f>
        <v>16.66</v>
      </c>
      <c r="S272" s="8">
        <f>SUMIFS('Aceite Virgen'!S$6:S$257,'Aceite Virgen'!$A$6:$A$257,"&gt;="&amp;$A272,'Aceite Virgen'!$B$6:$B$257,"&lt;="&amp;$B272)</f>
        <v>4.67</v>
      </c>
      <c r="T272" s="8">
        <f>SUMIFS('Aceite Virgen'!T$6:T$257,'Aceite Virgen'!$A$6:$A$257,"&gt;="&amp;$A272,'Aceite Virgen'!$B$6:$B$257,"&lt;="&amp;$B272)</f>
        <v>21.02</v>
      </c>
      <c r="U272" s="8">
        <f>SUMIFS('Aceite Virgen'!U$6:U$257,'Aceite Virgen'!$A$6:$A$257,"&gt;="&amp;$A272,'Aceite Virgen'!$B$6:$B$257,"&lt;="&amp;$B272)</f>
        <v>5.2</v>
      </c>
      <c r="V272" s="14"/>
      <c r="W272" s="14"/>
      <c r="X272" s="14"/>
      <c r="Y272" s="8">
        <f>SUMIFS('Aceite Virgen'!Y$6:Y$257,'Aceite Virgen'!$A$6:$A$257,"&gt;="&amp;$A272,'Aceite Virgen'!$B$6:$B$257,"&lt;="&amp;$B272)</f>
        <v>7.29</v>
      </c>
      <c r="Z272" s="8">
        <f>SUMIFS('Aceite Virgen'!Z$6:Z$257,'Aceite Virgen'!$A$6:$A$257,"&gt;="&amp;$A272,'Aceite Virgen'!$B$6:$B$257,"&lt;="&amp;$B272)</f>
        <v>0.57999999999999996</v>
      </c>
      <c r="AA272" s="8">
        <f>SUMIFS('Aceite Virgen'!AA$6:AA$257,'Aceite Virgen'!$A$6:$A$257,"&gt;="&amp;$A272,'Aceite Virgen'!$B$6:$B$257,"&lt;="&amp;$B272)</f>
        <v>6.83</v>
      </c>
      <c r="AB272" s="8">
        <f>SUMIFS('Aceite Virgen'!AB$6:AB$257,'Aceite Virgen'!$A$6:$A$257,"&gt;="&amp;$A272,'Aceite Virgen'!$B$6:$B$257,"&lt;="&amp;$B272)</f>
        <v>30.86</v>
      </c>
      <c r="AC272" s="14"/>
      <c r="AD272" s="14"/>
      <c r="AE272" s="14"/>
      <c r="AF272" s="8">
        <f>SUMIFS('Aceite Virgen'!AF$6:AF$257,'Aceite Virgen'!$A$6:$A$257,"&gt;="&amp;$A272,'Aceite Virgen'!$B$6:$B$257,"&lt;="&amp;$B272)</f>
        <v>3.54</v>
      </c>
      <c r="AG272" s="8">
        <f>SUMIFS('Aceite Virgen'!AG$6:AG$257,'Aceite Virgen'!$A$6:$A$257,"&gt;="&amp;$A272,'Aceite Virgen'!$B$6:$B$257,"&lt;="&amp;$B272)</f>
        <v>2.1800000000000002</v>
      </c>
      <c r="AH272" s="8">
        <f>SUMIFS('Aceite Virgen'!AH$6:AH$257,'Aceite Virgen'!$A$6:$A$257,"&gt;="&amp;$A272,'Aceite Virgen'!$B$6:$B$257,"&lt;="&amp;$B272)</f>
        <v>3.15</v>
      </c>
      <c r="AI272" s="8">
        <f>SUMIFS('Aceite Virgen'!AI$6:AI$257,'Aceite Virgen'!$A$6:$A$257,"&gt;="&amp;$A272,'Aceite Virgen'!$B$6:$B$257,"&lt;="&amp;$B272)</f>
        <v>21.41</v>
      </c>
      <c r="AJ272" s="14"/>
      <c r="AK272" s="14"/>
      <c r="AL272" s="14"/>
      <c r="AM272" s="8">
        <f>SUMIFS('Aceite Virgen'!AM$6:AM$257,'Aceite Virgen'!$A$6:$A$257,"&gt;="&amp;$A272,'Aceite Virgen'!$B$6:$B$257,"&lt;="&amp;$B272)</f>
        <v>2.6</v>
      </c>
      <c r="AN272" s="8">
        <f>SUMIFS('Aceite Virgen'!AN$6:AN$257,'Aceite Virgen'!$A$6:$A$257,"&gt;="&amp;$A272,'Aceite Virgen'!$B$6:$B$257,"&lt;="&amp;$B272)</f>
        <v>0.95</v>
      </c>
      <c r="AO272" s="8">
        <f>SUMIFS('Aceite Virgen'!AO$6:AO$257,'Aceite Virgen'!$A$6:$A$257,"&gt;="&amp;$A272,'Aceite Virgen'!$B$6:$B$257,"&lt;="&amp;$B272)</f>
        <v>2.9400000000000004</v>
      </c>
      <c r="AP272" s="8">
        <f>SUMIFS('Aceite Virgen'!AP$6:AP$257,'Aceite Virgen'!$A$6:$A$257,"&gt;="&amp;$A272,'Aceite Virgen'!$B$6:$B$257,"&lt;="&amp;$B272)</f>
        <v>0.8</v>
      </c>
      <c r="AQ272" s="14"/>
      <c r="AR272" s="14"/>
      <c r="AT272" s="8">
        <f>SUMIFS('Aceite Virgen'!AT$6:AT$257,'Aceite Virgen'!$A$6:$A$257,"&gt;="&amp;$A272,'Aceite Virgen'!$B$6:$B$257,"&lt;="&amp;$B272)</f>
        <v>2.02</v>
      </c>
      <c r="AU272" s="8">
        <f>SUMIFS('Aceite Virgen'!AU$6:AU$257,'Aceite Virgen'!$A$6:$A$257,"&gt;="&amp;$A272,'Aceite Virgen'!$B$6:$B$257,"&lt;="&amp;$B272)</f>
        <v>0</v>
      </c>
      <c r="AV272" s="8">
        <f>SUMIFS('Aceite Virgen'!AV$6:AV$257,'Aceite Virgen'!$A$6:$A$257,"&gt;="&amp;$A272,'Aceite Virgen'!$B$6:$B$257,"&lt;="&amp;$B272)</f>
        <v>2.4</v>
      </c>
      <c r="AW272" s="8">
        <f>SUMIFS('Aceite Virgen'!AW$6:AW$257,'Aceite Virgen'!$A$6:$A$257,"&gt;="&amp;$A272,'Aceite Virgen'!$B$6:$B$257,"&lt;="&amp;$B272)</f>
        <v>0</v>
      </c>
      <c r="BA272" s="8">
        <f>SUMIFS('Aceite Virgen'!BA$6:BA$257,'Aceite Virgen'!$A$6:$A$257,"&gt;="&amp;A272,'Aceite Virgen'!$B$6:$B$257,"&lt;="&amp;B272)</f>
        <v>2.5100000000000002</v>
      </c>
      <c r="BB272" s="8">
        <f>SUMIFS('Aceite Virgen'!BB$6:BB$257,'Aceite Virgen'!$A$6:$A$257,"&gt;="&amp;$A272,'Aceite Virgen'!$B$6:$B$257,"&lt;="&amp;$B272)</f>
        <v>8.09</v>
      </c>
      <c r="BC272" s="8">
        <f>SUMIFS('Aceite Virgen'!BC$6:BC$257,'Aceite Virgen'!$A$6:$A$257,"&gt;="&amp;$A272,'Aceite Virgen'!$B$6:$B$257,"&lt;="&amp;$B272)</f>
        <v>1.9700000000000002</v>
      </c>
      <c r="BD272" s="8">
        <f>SUMIFS('Aceite Virgen'!BD$6:BD$257,'Aceite Virgen'!$A$6:$A$257,"&gt;="&amp;$A272,'Aceite Virgen'!$B$6:$B$257,"&lt;="&amp;$B272)</f>
        <v>0</v>
      </c>
      <c r="BH272" s="8">
        <f>SUMIFS('Aceite Virgen'!BH$6:BH$257,'Aceite Virgen'!$A$6:$A$257,"&gt;="&amp;$A272,'Aceite Virgen'!$B$6:$B$257,"&lt;="&amp;$B272)</f>
        <v>1.02</v>
      </c>
      <c r="BI272" s="8">
        <f>SUMIFS('Aceite Virgen'!BI$6:BI$257,'Aceite Virgen'!$A$6:$A$257,"&gt;="&amp;$A272,'Aceite Virgen'!$B$6:$B$257,"&lt;="&amp;$B272)</f>
        <v>0</v>
      </c>
      <c r="BJ272" s="8">
        <f>SUMIFS('Aceite Virgen'!BJ$6:BJ$257,'Aceite Virgen'!$A$6:$A$257,"&gt;="&amp;$A272,'Aceite Virgen'!$B$6:$B$257,"&lt;="&amp;$B272)</f>
        <v>1.07</v>
      </c>
      <c r="BK272" s="8">
        <f>SUMIFS('Aceite Virgen'!BK$6:BK$257,'Aceite Virgen'!$A$6:$A$257,"&gt;="&amp;$A272,'Aceite Virgen'!$B$6:$B$257,"&lt;="&amp;$B272)</f>
        <v>2.2999999999999998</v>
      </c>
      <c r="BO272" s="8">
        <f>SUMIFS('Aceite Virgen'!BO$6:BO$257,'Aceite Virgen'!$A$6:$A$257,"&gt;="&amp;$A272,'Aceite Virgen'!$B$6:$B$257,"&lt;="&amp;$B272)</f>
        <v>1.38</v>
      </c>
      <c r="BP272" s="8">
        <f>SUMIFS('Aceite Virgen'!BP$6:BP$257,'Aceite Virgen'!$A$6:$A$257,"&gt;="&amp;$A272,'Aceite Virgen'!$B$6:$B$257,"&lt;="&amp;$B272)</f>
        <v>3.26</v>
      </c>
      <c r="BQ272" s="8">
        <f>SUMIFS('Aceite Virgen'!BQ$6:BQ$257,'Aceite Virgen'!$A$6:$A$257,"&gt;="&amp;$A272,'Aceite Virgen'!$B$6:$B$257,"&lt;="&amp;$B272)</f>
        <v>0.56000000000000005</v>
      </c>
      <c r="BR272" s="8">
        <f>SUMIFS('Aceite Virgen'!BR$6:BR$257,'Aceite Virgen'!$A$6:$A$257,"&gt;="&amp;$A272,'Aceite Virgen'!$B$6:$B$257,"&lt;="&amp;$B272)</f>
        <v>6.95</v>
      </c>
      <c r="BV272" s="8">
        <f>SUMIFS('Aceite Virgen'!BV$6:BV$257,'Aceite Virgen'!$A$6:$A$257,"&gt;="&amp;$A272,'Aceite Virgen'!$B$6:$B$257,"&lt;="&amp;$B272)</f>
        <v>0.28000000000000003</v>
      </c>
      <c r="BW272" s="8">
        <f>SUMIFS('Aceite Virgen'!BW$6:BW$257,'Aceite Virgen'!$A$6:$A$257,"&gt;="&amp;$A272,'Aceite Virgen'!$B$6:$B$257,"&lt;="&amp;$B272)</f>
        <v>1.39</v>
      </c>
      <c r="BX272" s="8">
        <f>SUMIFS('Aceite Virgen'!BX$6:BX$257,'Aceite Virgen'!$A$6:$A$257,"&gt;="&amp;$A272,'Aceite Virgen'!$B$6:$B$257,"&lt;="&amp;$B272)</f>
        <v>0.18</v>
      </c>
      <c r="BY272" s="8">
        <f>SUMIFS('Aceite Virgen'!BY$6:BY$257,'Aceite Virgen'!$A$6:$A$257,"&gt;="&amp;$A272,'Aceite Virgen'!$B$6:$B$257,"&lt;="&amp;$B272)</f>
        <v>0</v>
      </c>
      <c r="CC272" s="8">
        <f>SUMIFS('Aceite Virgen'!CC$6:CC$257,'Aceite Virgen'!$A$6:$A$257,"&gt;="&amp;$A272,'Aceite Virgen'!$B$6:$B$257,"&lt;="&amp;$B272)</f>
        <v>0.5</v>
      </c>
      <c r="CD272" s="8">
        <f>SUMIFS('Aceite Virgen'!CD$6:CD$257,'Aceite Virgen'!$A$6:$A$257,"&gt;="&amp;$A272,'Aceite Virgen'!$B$6:$B$257,"&lt;="&amp;$B272)</f>
        <v>0</v>
      </c>
      <c r="CE272" s="8">
        <f>SUMIFS('Aceite Virgen'!CE$6:CE$257,'Aceite Virgen'!$A$6:$A$257,"&gt;="&amp;$A272,'Aceite Virgen'!$B$6:$B$257,"&lt;="&amp;$B272)</f>
        <v>0.59</v>
      </c>
      <c r="CF272" s="8">
        <f>SUMIFS('Aceite Virgen'!CF$6:CF$257,'Aceite Virgen'!$A$6:$A$257,"&gt;="&amp;$A272,'Aceite Virgen'!$B$6:$B$257,"&lt;="&amp;$B272)</f>
        <v>0</v>
      </c>
      <c r="CJ272" s="8">
        <f>SUMIFS('Aceite Virgen'!CJ$6:CJ$257,'Aceite Virgen'!$A$6:$A$257,"&gt;="&amp;$A272,'Aceite Virgen'!$B$6:$B$257,"&lt;="&amp;$B272)</f>
        <v>0.4</v>
      </c>
      <c r="CK272" s="8">
        <f>SUMIFS('Aceite Virgen'!CK$6:CK$257,'Aceite Virgen'!$A$6:$A$257,"&gt;="&amp;$A272,'Aceite Virgen'!$B$6:$B$257,"&lt;="&amp;$B272)</f>
        <v>2</v>
      </c>
      <c r="CL272" s="8">
        <f>SUMIFS('Aceite Virgen'!CL$6:CL$257,'Aceite Virgen'!$A$6:$A$257,"&gt;="&amp;$A272,'Aceite Virgen'!$B$6:$B$257,"&lt;="&amp;$B272)</f>
        <v>0.27</v>
      </c>
      <c r="CM272" s="8">
        <f>SUMIFS('Aceite Virgen'!CM$6:CM$257,'Aceite Virgen'!$A$6:$A$257,"&gt;="&amp;$A272,'Aceite Virgen'!$B$6:$B$257,"&lt;="&amp;$B272)</f>
        <v>0</v>
      </c>
      <c r="CQ272" s="8">
        <f>SUMIFS('Aceite Virgen'!CQ$6:CQ$257,'Aceite Virgen'!$A$6:$A$257,"&gt;="&amp;$A272,'Aceite Virgen'!$B$6:$B$257,"&lt;="&amp;$B272)</f>
        <v>0.13</v>
      </c>
      <c r="CR272" s="8">
        <f>SUMIFS('Aceite Virgen'!CR$6:CR$257,'Aceite Virgen'!$A$6:$A$257,"&gt;="&amp;$A272,'Aceite Virgen'!$B$6:$B$257,"&lt;="&amp;$B272)</f>
        <v>0</v>
      </c>
      <c r="CS272" s="8">
        <f>SUMIFS('Aceite Virgen'!CS$6:CS$257,'Aceite Virgen'!$A$6:$A$257,"&gt;="&amp;$A272,'Aceite Virgen'!$B$6:$B$257,"&lt;="&amp;$B272)</f>
        <v>0.16</v>
      </c>
      <c r="CT272" s="8">
        <f>SUMIFS('Aceite Virgen'!CT$6:CT$257,'Aceite Virgen'!$A$6:$A$257,"&gt;="&amp;$A272,'Aceite Virgen'!$B$6:$B$257,"&lt;="&amp;$B272)</f>
        <v>0</v>
      </c>
    </row>
    <row r="273" spans="1:98" x14ac:dyDescent="0.3">
      <c r="A273" s="14">
        <f>'TAM Aceite Virgen'!B21</f>
        <v>4.3</v>
      </c>
      <c r="B273" s="14">
        <f>'TAM Aceite Virgen'!C21</f>
        <v>4.4000000000000004</v>
      </c>
      <c r="C273" s="14"/>
      <c r="D273" s="8">
        <f>SUMIFS('Aceite Virgen'!D$6:D$257,'Aceite Virgen'!$A$6:$A$257,"&gt;="&amp;$A273,'Aceite Virgen'!$B$6:$B$257,"&lt;="&amp;$B273)</f>
        <v>1.1599999999999999</v>
      </c>
      <c r="E273" s="8">
        <f>SUMIFS('Aceite Virgen'!E$6:E$257,'Aceite Virgen'!$A$6:$A$257,"&gt;="&amp;$A273,'Aceite Virgen'!$B$6:$B$257,"&lt;="&amp;$B273)</f>
        <v>2.16</v>
      </c>
      <c r="F273" s="8">
        <f>SUMIFS('Aceite Virgen'!F$6:F$257,'Aceite Virgen'!$A$6:$A$257,"&gt;="&amp;$A273,'Aceite Virgen'!$B$6:$B$257,"&lt;="&amp;$B273)</f>
        <v>0.85</v>
      </c>
      <c r="G273" s="8">
        <f>SUMIFS('Aceite Virgen'!G$6:G$257,'Aceite Virgen'!$A$6:$A$257,"&gt;="&amp;$A273,'Aceite Virgen'!$B$6:$B$257,"&lt;="&amp;$B273)</f>
        <v>0</v>
      </c>
      <c r="H273" s="14"/>
      <c r="I273" s="14"/>
      <c r="J273" s="14"/>
      <c r="K273" s="8">
        <f>SUMIFS('Aceite Virgen'!K$6:K$257,'Aceite Virgen'!$A$6:$A$257,"&gt;="&amp;$A273,'Aceite Virgen'!$B$6:$B$257,"&lt;="&amp;$B273)</f>
        <v>2.97</v>
      </c>
      <c r="L273" s="8">
        <f>SUMIFS('Aceite Virgen'!L$6:L$257,'Aceite Virgen'!$A$6:$A$257,"&gt;="&amp;$A273,'Aceite Virgen'!$B$6:$B$257,"&lt;="&amp;$B273)</f>
        <v>1.53</v>
      </c>
      <c r="M273" s="8">
        <f>SUMIFS('Aceite Virgen'!M$6:M$257,'Aceite Virgen'!$A$6:$A$257,"&gt;="&amp;$A273,'Aceite Virgen'!$B$6:$B$257,"&lt;="&amp;$B273)</f>
        <v>3.6</v>
      </c>
      <c r="N273" s="8">
        <f>SUMIFS('Aceite Virgen'!N$6:N$257,'Aceite Virgen'!$A$6:$A$257,"&gt;="&amp;$A273,'Aceite Virgen'!$B$6:$B$257,"&lt;="&amp;$B273)</f>
        <v>0</v>
      </c>
      <c r="O273" s="14"/>
      <c r="P273" s="14"/>
      <c r="Q273" s="14"/>
      <c r="R273" s="8">
        <f>SUMIFS('Aceite Virgen'!R$6:R$257,'Aceite Virgen'!$A$6:$A$257,"&gt;="&amp;$A273,'Aceite Virgen'!$B$6:$B$257,"&lt;="&amp;$B273)</f>
        <v>1.37</v>
      </c>
      <c r="S273" s="8">
        <f>SUMIFS('Aceite Virgen'!S$6:S$257,'Aceite Virgen'!$A$6:$A$257,"&gt;="&amp;$A273,'Aceite Virgen'!$B$6:$B$257,"&lt;="&amp;$B273)</f>
        <v>0</v>
      </c>
      <c r="T273" s="8">
        <f>SUMIFS('Aceite Virgen'!T$6:T$257,'Aceite Virgen'!$A$6:$A$257,"&gt;="&amp;$A273,'Aceite Virgen'!$B$6:$B$257,"&lt;="&amp;$B273)</f>
        <v>1.9100000000000001</v>
      </c>
      <c r="U273" s="8">
        <f>SUMIFS('Aceite Virgen'!U$6:U$257,'Aceite Virgen'!$A$6:$A$257,"&gt;="&amp;$A273,'Aceite Virgen'!$B$6:$B$257,"&lt;="&amp;$B273)</f>
        <v>0</v>
      </c>
      <c r="V273" s="14"/>
      <c r="W273" s="14"/>
      <c r="X273" s="14"/>
      <c r="Y273" s="8">
        <f>SUMIFS('Aceite Virgen'!Y$6:Y$257,'Aceite Virgen'!$A$6:$A$257,"&gt;="&amp;$A273,'Aceite Virgen'!$B$6:$B$257,"&lt;="&amp;$B273)</f>
        <v>1.01</v>
      </c>
      <c r="Z273" s="8">
        <f>SUMIFS('Aceite Virgen'!Z$6:Z$257,'Aceite Virgen'!$A$6:$A$257,"&gt;="&amp;$A273,'Aceite Virgen'!$B$6:$B$257,"&lt;="&amp;$B273)</f>
        <v>1.82</v>
      </c>
      <c r="AA273" s="8">
        <f>SUMIFS('Aceite Virgen'!AA$6:AA$257,'Aceite Virgen'!$A$6:$A$257,"&gt;="&amp;$A273,'Aceite Virgen'!$B$6:$B$257,"&lt;="&amp;$B273)</f>
        <v>0.89</v>
      </c>
      <c r="AB273" s="8">
        <f>SUMIFS('Aceite Virgen'!AB$6:AB$257,'Aceite Virgen'!$A$6:$A$257,"&gt;="&amp;$A273,'Aceite Virgen'!$B$6:$B$257,"&lt;="&amp;$B273)</f>
        <v>0</v>
      </c>
      <c r="AC273" s="14"/>
      <c r="AD273" s="14"/>
      <c r="AE273" s="14"/>
      <c r="AF273" s="8">
        <f>SUMIFS('Aceite Virgen'!AF$6:AF$257,'Aceite Virgen'!$A$6:$A$257,"&gt;="&amp;$A273,'Aceite Virgen'!$B$6:$B$257,"&lt;="&amp;$B273)</f>
        <v>0.05</v>
      </c>
      <c r="AG273" s="8">
        <f>SUMIFS('Aceite Virgen'!AG$6:AG$257,'Aceite Virgen'!$A$6:$A$257,"&gt;="&amp;$A273,'Aceite Virgen'!$B$6:$B$257,"&lt;="&amp;$B273)</f>
        <v>0</v>
      </c>
      <c r="AH273" s="8">
        <f>SUMIFS('Aceite Virgen'!AH$6:AH$257,'Aceite Virgen'!$A$6:$A$257,"&gt;="&amp;$A273,'Aceite Virgen'!$B$6:$B$257,"&lt;="&amp;$B273)</f>
        <v>0.06</v>
      </c>
      <c r="AI273" s="8">
        <f>SUMIFS('Aceite Virgen'!AI$6:AI$257,'Aceite Virgen'!$A$6:$A$257,"&gt;="&amp;$A273,'Aceite Virgen'!$B$6:$B$257,"&lt;="&amp;$B273)</f>
        <v>0</v>
      </c>
      <c r="AJ273" s="14"/>
      <c r="AK273" s="14"/>
      <c r="AL273" s="14"/>
      <c r="AM273" s="8">
        <f>SUMIFS('Aceite Virgen'!AM$6:AM$257,'Aceite Virgen'!$A$6:$A$257,"&gt;="&amp;$A273,'Aceite Virgen'!$B$6:$B$257,"&lt;="&amp;$B273)</f>
        <v>0.44</v>
      </c>
      <c r="AN273" s="8">
        <f>SUMIFS('Aceite Virgen'!AN$6:AN$257,'Aceite Virgen'!$A$6:$A$257,"&gt;="&amp;$A273,'Aceite Virgen'!$B$6:$B$257,"&lt;="&amp;$B273)</f>
        <v>0</v>
      </c>
      <c r="AO273" s="8">
        <f>SUMIFS('Aceite Virgen'!AO$6:AO$257,'Aceite Virgen'!$A$6:$A$257,"&gt;="&amp;$A273,'Aceite Virgen'!$B$6:$B$257,"&lt;="&amp;$B273)</f>
        <v>0.5</v>
      </c>
      <c r="AP273" s="8">
        <f>SUMIFS('Aceite Virgen'!AP$6:AP$257,'Aceite Virgen'!$A$6:$A$257,"&gt;="&amp;$A273,'Aceite Virgen'!$B$6:$B$257,"&lt;="&amp;$B273)</f>
        <v>0</v>
      </c>
      <c r="AQ273" s="14"/>
      <c r="AR273" s="14"/>
      <c r="AT273" s="8">
        <f>SUMIFS('Aceite Virgen'!AT$6:AT$257,'Aceite Virgen'!$A$6:$A$257,"&gt;="&amp;$A273,'Aceite Virgen'!$B$6:$B$257,"&lt;="&amp;$B273)</f>
        <v>0.45</v>
      </c>
      <c r="AU273" s="8">
        <f>SUMIFS('Aceite Virgen'!AU$6:AU$257,'Aceite Virgen'!$A$6:$A$257,"&gt;="&amp;$A273,'Aceite Virgen'!$B$6:$B$257,"&lt;="&amp;$B273)</f>
        <v>0.91</v>
      </c>
      <c r="AV273" s="8">
        <f>SUMIFS('Aceite Virgen'!AV$6:AV$257,'Aceite Virgen'!$A$6:$A$257,"&gt;="&amp;$A273,'Aceite Virgen'!$B$6:$B$257,"&lt;="&amp;$B273)</f>
        <v>0.43</v>
      </c>
      <c r="AW273" s="8">
        <f>SUMIFS('Aceite Virgen'!AW$6:AW$257,'Aceite Virgen'!$A$6:$A$257,"&gt;="&amp;$A273,'Aceite Virgen'!$B$6:$B$257,"&lt;="&amp;$B273)</f>
        <v>0</v>
      </c>
      <c r="BA273" s="8">
        <f>SUMIFS('Aceite Virgen'!BA$6:BA$257,'Aceite Virgen'!$A$6:$A$257,"&gt;="&amp;A273,'Aceite Virgen'!$B$6:$B$257,"&lt;="&amp;B273)</f>
        <v>0.75</v>
      </c>
      <c r="BB273" s="8">
        <f>SUMIFS('Aceite Virgen'!BB$6:BB$257,'Aceite Virgen'!$A$6:$A$257,"&gt;="&amp;$A273,'Aceite Virgen'!$B$6:$B$257,"&lt;="&amp;$B273)</f>
        <v>0.99</v>
      </c>
      <c r="BC273" s="8">
        <f>SUMIFS('Aceite Virgen'!BC$6:BC$257,'Aceite Virgen'!$A$6:$A$257,"&gt;="&amp;$A273,'Aceite Virgen'!$B$6:$B$257,"&lt;="&amp;$B273)</f>
        <v>0.77</v>
      </c>
      <c r="BD273" s="8">
        <f>SUMIFS('Aceite Virgen'!BD$6:BD$257,'Aceite Virgen'!$A$6:$A$257,"&gt;="&amp;$A273,'Aceite Virgen'!$B$6:$B$257,"&lt;="&amp;$B273)</f>
        <v>0</v>
      </c>
      <c r="BH273" s="8">
        <f>SUMIFS('Aceite Virgen'!BH$6:BH$257,'Aceite Virgen'!$A$6:$A$257,"&gt;="&amp;$A273,'Aceite Virgen'!$B$6:$B$257,"&lt;="&amp;$B273)</f>
        <v>0.39</v>
      </c>
      <c r="BI273" s="8">
        <f>SUMIFS('Aceite Virgen'!BI$6:BI$257,'Aceite Virgen'!$A$6:$A$257,"&gt;="&amp;$A273,'Aceite Virgen'!$B$6:$B$257,"&lt;="&amp;$B273)</f>
        <v>3.39</v>
      </c>
      <c r="BJ273" s="8">
        <f>SUMIFS('Aceite Virgen'!BJ$6:BJ$257,'Aceite Virgen'!$A$6:$A$257,"&gt;="&amp;$A273,'Aceite Virgen'!$B$6:$B$257,"&lt;="&amp;$B273)</f>
        <v>0.17</v>
      </c>
      <c r="BK273" s="8">
        <f>SUMIFS('Aceite Virgen'!BK$6:BK$257,'Aceite Virgen'!$A$6:$A$257,"&gt;="&amp;$A273,'Aceite Virgen'!$B$6:$B$257,"&lt;="&amp;$B273)</f>
        <v>0</v>
      </c>
      <c r="BO273" s="8">
        <f>SUMIFS('Aceite Virgen'!BO$6:BO$257,'Aceite Virgen'!$A$6:$A$257,"&gt;="&amp;$A273,'Aceite Virgen'!$B$6:$B$257,"&lt;="&amp;$B273)</f>
        <v>0.98</v>
      </c>
      <c r="BP273" s="8">
        <f>SUMIFS('Aceite Virgen'!BP$6:BP$257,'Aceite Virgen'!$A$6:$A$257,"&gt;="&amp;$A273,'Aceite Virgen'!$B$6:$B$257,"&lt;="&amp;$B273)</f>
        <v>7.93</v>
      </c>
      <c r="BQ273" s="8">
        <f>SUMIFS('Aceite Virgen'!BQ$6:BQ$257,'Aceite Virgen'!$A$6:$A$257,"&gt;="&amp;$A273,'Aceite Virgen'!$B$6:$B$257,"&lt;="&amp;$B273)</f>
        <v>0.61</v>
      </c>
      <c r="BR273" s="8">
        <f>SUMIFS('Aceite Virgen'!BR$6:BR$257,'Aceite Virgen'!$A$6:$A$257,"&gt;="&amp;$A273,'Aceite Virgen'!$B$6:$B$257,"&lt;="&amp;$B273)</f>
        <v>0</v>
      </c>
      <c r="BV273" s="8">
        <f>SUMIFS('Aceite Virgen'!BV$6:BV$257,'Aceite Virgen'!$A$6:$A$257,"&gt;="&amp;$A273,'Aceite Virgen'!$B$6:$B$257,"&lt;="&amp;$B273)</f>
        <v>0.66999999999999993</v>
      </c>
      <c r="BW273" s="8">
        <f>SUMIFS('Aceite Virgen'!BW$6:BW$257,'Aceite Virgen'!$A$6:$A$257,"&gt;="&amp;$A273,'Aceite Virgen'!$B$6:$B$257,"&lt;="&amp;$B273)</f>
        <v>1.47</v>
      </c>
      <c r="BX273" s="8">
        <f>SUMIFS('Aceite Virgen'!BX$6:BX$257,'Aceite Virgen'!$A$6:$A$257,"&gt;="&amp;$A273,'Aceite Virgen'!$B$6:$B$257,"&lt;="&amp;$B273)</f>
        <v>0.35</v>
      </c>
      <c r="BY273" s="8">
        <f>SUMIFS('Aceite Virgen'!BY$6:BY$257,'Aceite Virgen'!$A$6:$A$257,"&gt;="&amp;$A273,'Aceite Virgen'!$B$6:$B$257,"&lt;="&amp;$B273)</f>
        <v>0</v>
      </c>
      <c r="CC273" s="8">
        <f>SUMIFS('Aceite Virgen'!CC$6:CC$257,'Aceite Virgen'!$A$6:$A$257,"&gt;="&amp;$A273,'Aceite Virgen'!$B$6:$B$257,"&lt;="&amp;$B273)</f>
        <v>7.0000000000000007E-2</v>
      </c>
      <c r="CD273" s="8">
        <f>SUMIFS('Aceite Virgen'!CD$6:CD$257,'Aceite Virgen'!$A$6:$A$257,"&gt;="&amp;$A273,'Aceite Virgen'!$B$6:$B$257,"&lt;="&amp;$B273)</f>
        <v>0.83</v>
      </c>
      <c r="CE273" s="8">
        <f>SUMIFS('Aceite Virgen'!CE$6:CE$257,'Aceite Virgen'!$A$6:$A$257,"&gt;="&amp;$A273,'Aceite Virgen'!$B$6:$B$257,"&lt;="&amp;$B273)</f>
        <v>0</v>
      </c>
      <c r="CF273" s="8">
        <f>SUMIFS('Aceite Virgen'!CF$6:CF$257,'Aceite Virgen'!$A$6:$A$257,"&gt;="&amp;$A273,'Aceite Virgen'!$B$6:$B$257,"&lt;="&amp;$B273)</f>
        <v>0</v>
      </c>
      <c r="CJ273" s="8">
        <f>SUMIFS('Aceite Virgen'!CJ$6:CJ$257,'Aceite Virgen'!$A$6:$A$257,"&gt;="&amp;$A273,'Aceite Virgen'!$B$6:$B$257,"&lt;="&amp;$B273)</f>
        <v>0.9</v>
      </c>
      <c r="CK273" s="8">
        <f>SUMIFS('Aceite Virgen'!CK$6:CK$257,'Aceite Virgen'!$A$6:$A$257,"&gt;="&amp;$A273,'Aceite Virgen'!$B$6:$B$257,"&lt;="&amp;$B273)</f>
        <v>3.32</v>
      </c>
      <c r="CL273" s="8">
        <f>SUMIFS('Aceite Virgen'!CL$6:CL$257,'Aceite Virgen'!$A$6:$A$257,"&gt;="&amp;$A273,'Aceite Virgen'!$B$6:$B$257,"&lt;="&amp;$B273)</f>
        <v>0.46</v>
      </c>
      <c r="CM273" s="8">
        <f>SUMIFS('Aceite Virgen'!CM$6:CM$257,'Aceite Virgen'!$A$6:$A$257,"&gt;="&amp;$A273,'Aceite Virgen'!$B$6:$B$257,"&lt;="&amp;$B273)</f>
        <v>3.74</v>
      </c>
      <c r="CQ273" s="8">
        <f>SUMIFS('Aceite Virgen'!CQ$6:CQ$257,'Aceite Virgen'!$A$6:$A$257,"&gt;="&amp;$A273,'Aceite Virgen'!$B$6:$B$257,"&lt;="&amp;$B273)</f>
        <v>1.99</v>
      </c>
      <c r="CR273" s="8">
        <f>SUMIFS('Aceite Virgen'!CR$6:CR$257,'Aceite Virgen'!$A$6:$A$257,"&gt;="&amp;$A273,'Aceite Virgen'!$B$6:$B$257,"&lt;="&amp;$B273)</f>
        <v>1.71</v>
      </c>
      <c r="CS273" s="8">
        <f>SUMIFS('Aceite Virgen'!CS$6:CS$257,'Aceite Virgen'!$A$6:$A$257,"&gt;="&amp;$A273,'Aceite Virgen'!$B$6:$B$257,"&lt;="&amp;$B273)</f>
        <v>2.2000000000000002</v>
      </c>
      <c r="CT273" s="8">
        <f>SUMIFS('Aceite Virgen'!CT$6:CT$257,'Aceite Virgen'!$A$6:$A$257,"&gt;="&amp;$A273,'Aceite Virgen'!$B$6:$B$257,"&lt;="&amp;$B273)</f>
        <v>0</v>
      </c>
    </row>
    <row r="274" spans="1:98" x14ac:dyDescent="0.3">
      <c r="A274" s="14">
        <f>'TAM Aceite Virgen'!B22</f>
        <v>4.4000000000000004</v>
      </c>
      <c r="B274" s="14">
        <f>'TAM Aceite Virgen'!C22</f>
        <v>4.5</v>
      </c>
      <c r="C274" s="14"/>
      <c r="D274" s="8">
        <f>SUMIFS('Aceite Virgen'!D$6:D$257,'Aceite Virgen'!$A$6:$A$257,"&gt;="&amp;$A274,'Aceite Virgen'!$B$6:$B$257,"&lt;="&amp;$B274)</f>
        <v>1.25</v>
      </c>
      <c r="E274" s="8">
        <f>SUMIFS('Aceite Virgen'!E$6:E$257,'Aceite Virgen'!$A$6:$A$257,"&gt;="&amp;$A274,'Aceite Virgen'!$B$6:$B$257,"&lt;="&amp;$B274)</f>
        <v>0</v>
      </c>
      <c r="F274" s="8">
        <f>SUMIFS('Aceite Virgen'!F$6:F$257,'Aceite Virgen'!$A$6:$A$257,"&gt;="&amp;$A274,'Aceite Virgen'!$B$6:$B$257,"&lt;="&amp;$B274)</f>
        <v>1.45</v>
      </c>
      <c r="G274" s="8">
        <f>SUMIFS('Aceite Virgen'!G$6:G$257,'Aceite Virgen'!$A$6:$A$257,"&gt;="&amp;$A274,'Aceite Virgen'!$B$6:$B$257,"&lt;="&amp;$B274)</f>
        <v>0</v>
      </c>
      <c r="H274" s="14"/>
      <c r="I274" s="14"/>
      <c r="J274" s="14"/>
      <c r="K274" s="8">
        <f>SUMIFS('Aceite Virgen'!K$6:K$257,'Aceite Virgen'!$A$6:$A$257,"&gt;="&amp;$A274,'Aceite Virgen'!$B$6:$B$257,"&lt;="&amp;$B274)</f>
        <v>0.4</v>
      </c>
      <c r="L274" s="8">
        <f>SUMIFS('Aceite Virgen'!L$6:L$257,'Aceite Virgen'!$A$6:$A$257,"&gt;="&amp;$A274,'Aceite Virgen'!$B$6:$B$257,"&lt;="&amp;$B274)</f>
        <v>0</v>
      </c>
      <c r="M274" s="8">
        <f>SUMIFS('Aceite Virgen'!M$6:M$257,'Aceite Virgen'!$A$6:$A$257,"&gt;="&amp;$A274,'Aceite Virgen'!$B$6:$B$257,"&lt;="&amp;$B274)</f>
        <v>0</v>
      </c>
      <c r="N274" s="8">
        <f>SUMIFS('Aceite Virgen'!N$6:N$257,'Aceite Virgen'!$A$6:$A$257,"&gt;="&amp;$A274,'Aceite Virgen'!$B$6:$B$257,"&lt;="&amp;$B274)</f>
        <v>4.53</v>
      </c>
      <c r="O274" s="14"/>
      <c r="P274" s="14"/>
      <c r="Q274" s="14"/>
      <c r="R274" s="8">
        <f>SUMIFS('Aceite Virgen'!R$6:R$257,'Aceite Virgen'!$A$6:$A$257,"&gt;="&amp;$A274,'Aceite Virgen'!$B$6:$B$257,"&lt;="&amp;$B274)</f>
        <v>1.5899999999999999</v>
      </c>
      <c r="S274" s="8">
        <f>SUMIFS('Aceite Virgen'!S$6:S$257,'Aceite Virgen'!$A$6:$A$257,"&gt;="&amp;$A274,'Aceite Virgen'!$B$6:$B$257,"&lt;="&amp;$B274)</f>
        <v>6.3800000000000008</v>
      </c>
      <c r="T274" s="8">
        <f>SUMIFS('Aceite Virgen'!T$6:T$257,'Aceite Virgen'!$A$6:$A$257,"&gt;="&amp;$A274,'Aceite Virgen'!$B$6:$B$257,"&lt;="&amp;$B274)</f>
        <v>0.79999999999999993</v>
      </c>
      <c r="U274" s="8">
        <f>SUMIFS('Aceite Virgen'!U$6:U$257,'Aceite Virgen'!$A$6:$A$257,"&gt;="&amp;$A274,'Aceite Virgen'!$B$6:$B$257,"&lt;="&amp;$B274)</f>
        <v>0</v>
      </c>
      <c r="V274" s="14"/>
      <c r="W274" s="14"/>
      <c r="X274" s="14"/>
      <c r="Y274" s="8">
        <f>SUMIFS('Aceite Virgen'!Y$6:Y$257,'Aceite Virgen'!$A$6:$A$257,"&gt;="&amp;$A274,'Aceite Virgen'!$B$6:$B$257,"&lt;="&amp;$B274)</f>
        <v>0.92999999999999994</v>
      </c>
      <c r="Z274" s="8">
        <f>SUMIFS('Aceite Virgen'!Z$6:Z$257,'Aceite Virgen'!$A$6:$A$257,"&gt;="&amp;$A274,'Aceite Virgen'!$B$6:$B$257,"&lt;="&amp;$B274)</f>
        <v>1.47</v>
      </c>
      <c r="AA274" s="8">
        <f>SUMIFS('Aceite Virgen'!AA$6:AA$257,'Aceite Virgen'!$A$6:$A$257,"&gt;="&amp;$A274,'Aceite Virgen'!$B$6:$B$257,"&lt;="&amp;$B274)</f>
        <v>0.74</v>
      </c>
      <c r="AB274" s="8">
        <f>SUMIFS('Aceite Virgen'!AB$6:AB$257,'Aceite Virgen'!$A$6:$A$257,"&gt;="&amp;$A274,'Aceite Virgen'!$B$6:$B$257,"&lt;="&amp;$B274)</f>
        <v>0</v>
      </c>
      <c r="AC274" s="14"/>
      <c r="AD274" s="14"/>
      <c r="AE274" s="14"/>
      <c r="AF274" s="8">
        <f>SUMIFS('Aceite Virgen'!AF$6:AF$257,'Aceite Virgen'!$A$6:$A$257,"&gt;="&amp;$A274,'Aceite Virgen'!$B$6:$B$257,"&lt;="&amp;$B274)</f>
        <v>0.06</v>
      </c>
      <c r="AG274" s="8">
        <f>SUMIFS('Aceite Virgen'!AG$6:AG$257,'Aceite Virgen'!$A$6:$A$257,"&gt;="&amp;$A274,'Aceite Virgen'!$B$6:$B$257,"&lt;="&amp;$B274)</f>
        <v>0.66</v>
      </c>
      <c r="AH274" s="8">
        <f>SUMIFS('Aceite Virgen'!AH$6:AH$257,'Aceite Virgen'!$A$6:$A$257,"&gt;="&amp;$A274,'Aceite Virgen'!$B$6:$B$257,"&lt;="&amp;$B274)</f>
        <v>0</v>
      </c>
      <c r="AI274" s="8">
        <f>SUMIFS('Aceite Virgen'!AI$6:AI$257,'Aceite Virgen'!$A$6:$A$257,"&gt;="&amp;$A274,'Aceite Virgen'!$B$6:$B$257,"&lt;="&amp;$B274)</f>
        <v>0</v>
      </c>
      <c r="AJ274" s="14"/>
      <c r="AK274" s="14"/>
      <c r="AL274" s="14"/>
      <c r="AM274" s="8">
        <f>SUMIFS('Aceite Virgen'!AM$6:AM$257,'Aceite Virgen'!$A$6:$A$257,"&gt;="&amp;$A274,'Aceite Virgen'!$B$6:$B$257,"&lt;="&amp;$B274)</f>
        <v>0.18</v>
      </c>
      <c r="AN274" s="8">
        <f>SUMIFS('Aceite Virgen'!AN$6:AN$257,'Aceite Virgen'!$A$6:$A$257,"&gt;="&amp;$A274,'Aceite Virgen'!$B$6:$B$257,"&lt;="&amp;$B274)</f>
        <v>0.47</v>
      </c>
      <c r="AO274" s="8">
        <f>SUMIFS('Aceite Virgen'!AO$6:AO$257,'Aceite Virgen'!$A$6:$A$257,"&gt;="&amp;$A274,'Aceite Virgen'!$B$6:$B$257,"&lt;="&amp;$B274)</f>
        <v>7.0000000000000007E-2</v>
      </c>
      <c r="AP274" s="8">
        <f>SUMIFS('Aceite Virgen'!AP$6:AP$257,'Aceite Virgen'!$A$6:$A$257,"&gt;="&amp;$A274,'Aceite Virgen'!$B$6:$B$257,"&lt;="&amp;$B274)</f>
        <v>0</v>
      </c>
      <c r="AQ274" s="14"/>
      <c r="AR274" s="14"/>
      <c r="AT274" s="8">
        <f>SUMIFS('Aceite Virgen'!AT$6:AT$257,'Aceite Virgen'!$A$6:$A$257,"&gt;="&amp;$A274,'Aceite Virgen'!$B$6:$B$257,"&lt;="&amp;$B274)</f>
        <v>0.25</v>
      </c>
      <c r="AU274" s="8">
        <f>SUMIFS('Aceite Virgen'!AU$6:AU$257,'Aceite Virgen'!$A$6:$A$257,"&gt;="&amp;$A274,'Aceite Virgen'!$B$6:$B$257,"&lt;="&amp;$B274)</f>
        <v>2.0699999999999998</v>
      </c>
      <c r="AV274" s="8">
        <f>SUMIFS('Aceite Virgen'!AV$6:AV$257,'Aceite Virgen'!$A$6:$A$257,"&gt;="&amp;$A274,'Aceite Virgen'!$B$6:$B$257,"&lt;="&amp;$B274)</f>
        <v>0.05</v>
      </c>
      <c r="AW274" s="8">
        <f>SUMIFS('Aceite Virgen'!AW$6:AW$257,'Aceite Virgen'!$A$6:$A$257,"&gt;="&amp;$A274,'Aceite Virgen'!$B$6:$B$257,"&lt;="&amp;$B274)</f>
        <v>0</v>
      </c>
      <c r="BA274" s="8">
        <f>SUMIFS('Aceite Virgen'!BA$6:BA$257,'Aceite Virgen'!$A$6:$A$257,"&gt;="&amp;A274,'Aceite Virgen'!$B$6:$B$257,"&lt;="&amp;B274)</f>
        <v>0.32</v>
      </c>
      <c r="BB274" s="8">
        <f>SUMIFS('Aceite Virgen'!BB$6:BB$257,'Aceite Virgen'!$A$6:$A$257,"&gt;="&amp;$A274,'Aceite Virgen'!$B$6:$B$257,"&lt;="&amp;$B274)</f>
        <v>0</v>
      </c>
      <c r="BC274" s="8">
        <f>SUMIFS('Aceite Virgen'!BC$6:BC$257,'Aceite Virgen'!$A$6:$A$257,"&gt;="&amp;$A274,'Aceite Virgen'!$B$6:$B$257,"&lt;="&amp;$B274)</f>
        <v>0.32</v>
      </c>
      <c r="BD274" s="8">
        <f>SUMIFS('Aceite Virgen'!BD$6:BD$257,'Aceite Virgen'!$A$6:$A$257,"&gt;="&amp;$A274,'Aceite Virgen'!$B$6:$B$257,"&lt;="&amp;$B274)</f>
        <v>0</v>
      </c>
      <c r="BH274" s="8">
        <f>SUMIFS('Aceite Virgen'!BH$6:BH$257,'Aceite Virgen'!$A$6:$A$257,"&gt;="&amp;$A274,'Aceite Virgen'!$B$6:$B$257,"&lt;="&amp;$B274)</f>
        <v>0.38</v>
      </c>
      <c r="BI274" s="8">
        <f>SUMIFS('Aceite Virgen'!BI$6:BI$257,'Aceite Virgen'!$A$6:$A$257,"&gt;="&amp;$A274,'Aceite Virgen'!$B$6:$B$257,"&lt;="&amp;$B274)</f>
        <v>0.73</v>
      </c>
      <c r="BJ274" s="8">
        <f>SUMIFS('Aceite Virgen'!BJ$6:BJ$257,'Aceite Virgen'!$A$6:$A$257,"&gt;="&amp;$A274,'Aceite Virgen'!$B$6:$B$257,"&lt;="&amp;$B274)</f>
        <v>0.37</v>
      </c>
      <c r="BK274" s="8">
        <f>SUMIFS('Aceite Virgen'!BK$6:BK$257,'Aceite Virgen'!$A$6:$A$257,"&gt;="&amp;$A274,'Aceite Virgen'!$B$6:$B$257,"&lt;="&amp;$B274)</f>
        <v>0</v>
      </c>
      <c r="BO274" s="8">
        <f>SUMIFS('Aceite Virgen'!BO$6:BO$257,'Aceite Virgen'!$A$6:$A$257,"&gt;="&amp;$A274,'Aceite Virgen'!$B$6:$B$257,"&lt;="&amp;$B274)</f>
        <v>0.21</v>
      </c>
      <c r="BP274" s="8">
        <f>SUMIFS('Aceite Virgen'!BP$6:BP$257,'Aceite Virgen'!$A$6:$A$257,"&gt;="&amp;$A274,'Aceite Virgen'!$B$6:$B$257,"&lt;="&amp;$B274)</f>
        <v>0</v>
      </c>
      <c r="BQ274" s="8">
        <f>SUMIFS('Aceite Virgen'!BQ$6:BQ$257,'Aceite Virgen'!$A$6:$A$257,"&gt;="&amp;$A274,'Aceite Virgen'!$B$6:$B$257,"&lt;="&amp;$B274)</f>
        <v>0.24</v>
      </c>
      <c r="BR274" s="8">
        <f>SUMIFS('Aceite Virgen'!BR$6:BR$257,'Aceite Virgen'!$A$6:$A$257,"&gt;="&amp;$A274,'Aceite Virgen'!$B$6:$B$257,"&lt;="&amp;$B274)</f>
        <v>0</v>
      </c>
      <c r="BV274" s="8">
        <f>SUMIFS('Aceite Virgen'!BV$6:BV$257,'Aceite Virgen'!$A$6:$A$257,"&gt;="&amp;$A274,'Aceite Virgen'!$B$6:$B$257,"&lt;="&amp;$B274)</f>
        <v>1</v>
      </c>
      <c r="BW274" s="8">
        <f>SUMIFS('Aceite Virgen'!BW$6:BW$257,'Aceite Virgen'!$A$6:$A$257,"&gt;="&amp;$A274,'Aceite Virgen'!$B$6:$B$257,"&lt;="&amp;$B274)</f>
        <v>0.76</v>
      </c>
      <c r="BX274" s="8">
        <f>SUMIFS('Aceite Virgen'!BX$6:BX$257,'Aceite Virgen'!$A$6:$A$257,"&gt;="&amp;$A274,'Aceite Virgen'!$B$6:$B$257,"&lt;="&amp;$B274)</f>
        <v>1.05</v>
      </c>
      <c r="BY274" s="8">
        <f>SUMIFS('Aceite Virgen'!BY$6:BY$257,'Aceite Virgen'!$A$6:$A$257,"&gt;="&amp;$A274,'Aceite Virgen'!$B$6:$B$257,"&lt;="&amp;$B274)</f>
        <v>0</v>
      </c>
      <c r="CC274" s="8">
        <f>SUMIFS('Aceite Virgen'!CC$6:CC$257,'Aceite Virgen'!$A$6:$A$257,"&gt;="&amp;$A274,'Aceite Virgen'!$B$6:$B$257,"&lt;="&amp;$B274)</f>
        <v>0.27</v>
      </c>
      <c r="CD274" s="8">
        <f>SUMIFS('Aceite Virgen'!CD$6:CD$257,'Aceite Virgen'!$A$6:$A$257,"&gt;="&amp;$A274,'Aceite Virgen'!$B$6:$B$257,"&lt;="&amp;$B274)</f>
        <v>0</v>
      </c>
      <c r="CE274" s="8">
        <f>SUMIFS('Aceite Virgen'!CE$6:CE$257,'Aceite Virgen'!$A$6:$A$257,"&gt;="&amp;$A274,'Aceite Virgen'!$B$6:$B$257,"&lt;="&amp;$B274)</f>
        <v>0.32</v>
      </c>
      <c r="CF274" s="8">
        <f>SUMIFS('Aceite Virgen'!CF$6:CF$257,'Aceite Virgen'!$A$6:$A$257,"&gt;="&amp;$A274,'Aceite Virgen'!$B$6:$B$257,"&lt;="&amp;$B274)</f>
        <v>0</v>
      </c>
      <c r="CJ274" s="8">
        <f>SUMIFS('Aceite Virgen'!CJ$6:CJ$257,'Aceite Virgen'!$A$6:$A$257,"&gt;="&amp;$A274,'Aceite Virgen'!$B$6:$B$257,"&lt;="&amp;$B274)</f>
        <v>0.16</v>
      </c>
      <c r="CK274" s="8">
        <f>SUMIFS('Aceite Virgen'!CK$6:CK$257,'Aceite Virgen'!$A$6:$A$257,"&gt;="&amp;$A274,'Aceite Virgen'!$B$6:$B$257,"&lt;="&amp;$B274)</f>
        <v>0</v>
      </c>
      <c r="CL274" s="8">
        <f>SUMIFS('Aceite Virgen'!CL$6:CL$257,'Aceite Virgen'!$A$6:$A$257,"&gt;="&amp;$A274,'Aceite Virgen'!$B$6:$B$257,"&lt;="&amp;$B274)</f>
        <v>0.19</v>
      </c>
      <c r="CM274" s="8">
        <f>SUMIFS('Aceite Virgen'!CM$6:CM$257,'Aceite Virgen'!$A$6:$A$257,"&gt;="&amp;$A274,'Aceite Virgen'!$B$6:$B$257,"&lt;="&amp;$B274)</f>
        <v>0</v>
      </c>
      <c r="CQ274" s="8">
        <f>SUMIFS('Aceite Virgen'!CQ$6:CQ$257,'Aceite Virgen'!$A$6:$A$257,"&gt;="&amp;$A274,'Aceite Virgen'!$B$6:$B$257,"&lt;="&amp;$B274)</f>
        <v>0</v>
      </c>
      <c r="CR274" s="8">
        <f>SUMIFS('Aceite Virgen'!CR$6:CR$257,'Aceite Virgen'!$A$6:$A$257,"&gt;="&amp;$A274,'Aceite Virgen'!$B$6:$B$257,"&lt;="&amp;$B274)</f>
        <v>0</v>
      </c>
      <c r="CS274" s="8">
        <f>SUMIFS('Aceite Virgen'!CS$6:CS$257,'Aceite Virgen'!$A$6:$A$257,"&gt;="&amp;$A274,'Aceite Virgen'!$B$6:$B$257,"&lt;="&amp;$B274)</f>
        <v>0</v>
      </c>
      <c r="CT274" s="8">
        <f>SUMIFS('Aceite Virgen'!CT$6:CT$257,'Aceite Virgen'!$A$6:$A$257,"&gt;="&amp;$A274,'Aceite Virgen'!$B$6:$B$257,"&lt;="&amp;$B274)</f>
        <v>0</v>
      </c>
    </row>
    <row r="275" spans="1:98" x14ac:dyDescent="0.3">
      <c r="A275" s="14">
        <f>'TAM Aceite Virgen'!B23</f>
        <v>4.5</v>
      </c>
      <c r="B275" s="14">
        <f>'TAM Aceite Virgen'!C23</f>
        <v>4.5999999999999996</v>
      </c>
      <c r="C275" s="14"/>
      <c r="D275" s="8">
        <f>SUMIFS('Aceite Virgen'!D$6:D$257,'Aceite Virgen'!$A$6:$A$257,"&gt;="&amp;$A275,'Aceite Virgen'!$B$6:$B$257,"&lt;="&amp;$B275)</f>
        <v>2.5900000000000003</v>
      </c>
      <c r="E275" s="8">
        <f>SUMIFS('Aceite Virgen'!E$6:E$257,'Aceite Virgen'!$A$6:$A$257,"&gt;="&amp;$A275,'Aceite Virgen'!$B$6:$B$257,"&lt;="&amp;$B275)</f>
        <v>0.96</v>
      </c>
      <c r="F275" s="8">
        <f>SUMIFS('Aceite Virgen'!F$6:F$257,'Aceite Virgen'!$A$6:$A$257,"&gt;="&amp;$A275,'Aceite Virgen'!$B$6:$B$257,"&lt;="&amp;$B275)</f>
        <v>2.61</v>
      </c>
      <c r="G275" s="8">
        <f>SUMIFS('Aceite Virgen'!G$6:G$257,'Aceite Virgen'!$A$6:$A$257,"&gt;="&amp;$A275,'Aceite Virgen'!$B$6:$B$257,"&lt;="&amp;$B275)</f>
        <v>0</v>
      </c>
      <c r="H275" s="14"/>
      <c r="I275" s="14"/>
      <c r="J275" s="14"/>
      <c r="K275" s="8">
        <f>SUMIFS('Aceite Virgen'!K$6:K$257,'Aceite Virgen'!$A$6:$A$257,"&gt;="&amp;$A275,'Aceite Virgen'!$B$6:$B$257,"&lt;="&amp;$B275)</f>
        <v>3.51</v>
      </c>
      <c r="L275" s="8">
        <f>SUMIFS('Aceite Virgen'!L$6:L$257,'Aceite Virgen'!$A$6:$A$257,"&gt;="&amp;$A275,'Aceite Virgen'!$B$6:$B$257,"&lt;="&amp;$B275)</f>
        <v>1.79</v>
      </c>
      <c r="M275" s="8">
        <f>SUMIFS('Aceite Virgen'!M$6:M$257,'Aceite Virgen'!$A$6:$A$257,"&gt;="&amp;$A275,'Aceite Virgen'!$B$6:$B$257,"&lt;="&amp;$B275)</f>
        <v>3.3400000000000003</v>
      </c>
      <c r="N275" s="8">
        <f>SUMIFS('Aceite Virgen'!N$6:N$257,'Aceite Virgen'!$A$6:$A$257,"&gt;="&amp;$A275,'Aceite Virgen'!$B$6:$B$257,"&lt;="&amp;$B275)</f>
        <v>0</v>
      </c>
      <c r="O275" s="14"/>
      <c r="P275" s="14"/>
      <c r="Q275" s="14"/>
      <c r="R275" s="8">
        <f>SUMIFS('Aceite Virgen'!R$6:R$257,'Aceite Virgen'!$A$6:$A$257,"&gt;="&amp;$A275,'Aceite Virgen'!$B$6:$B$257,"&lt;="&amp;$B275)</f>
        <v>4.0600000000000005</v>
      </c>
      <c r="S275" s="8">
        <f>SUMIFS('Aceite Virgen'!S$6:S$257,'Aceite Virgen'!$A$6:$A$257,"&gt;="&amp;$A275,'Aceite Virgen'!$B$6:$B$257,"&lt;="&amp;$B275)</f>
        <v>2.13</v>
      </c>
      <c r="T275" s="8">
        <f>SUMIFS('Aceite Virgen'!T$6:T$257,'Aceite Virgen'!$A$6:$A$257,"&gt;="&amp;$A275,'Aceite Virgen'!$B$6:$B$257,"&lt;="&amp;$B275)</f>
        <v>5.17</v>
      </c>
      <c r="U275" s="8">
        <f>SUMIFS('Aceite Virgen'!U$6:U$257,'Aceite Virgen'!$A$6:$A$257,"&gt;="&amp;$A275,'Aceite Virgen'!$B$6:$B$257,"&lt;="&amp;$B275)</f>
        <v>0</v>
      </c>
      <c r="V275" s="14"/>
      <c r="W275" s="14"/>
      <c r="X275" s="14"/>
      <c r="Y275" s="8">
        <f>SUMIFS('Aceite Virgen'!Y$6:Y$257,'Aceite Virgen'!$A$6:$A$257,"&gt;="&amp;$A275,'Aceite Virgen'!$B$6:$B$257,"&lt;="&amp;$B275)</f>
        <v>3.38</v>
      </c>
      <c r="Z275" s="8">
        <f>SUMIFS('Aceite Virgen'!Z$6:Z$257,'Aceite Virgen'!$A$6:$A$257,"&gt;="&amp;$A275,'Aceite Virgen'!$B$6:$B$257,"&lt;="&amp;$B275)</f>
        <v>0</v>
      </c>
      <c r="AA275" s="8">
        <f>SUMIFS('Aceite Virgen'!AA$6:AA$257,'Aceite Virgen'!$A$6:$A$257,"&gt;="&amp;$A275,'Aceite Virgen'!$B$6:$B$257,"&lt;="&amp;$B275)</f>
        <v>3.27</v>
      </c>
      <c r="AB275" s="8">
        <f>SUMIFS('Aceite Virgen'!AB$6:AB$257,'Aceite Virgen'!$A$6:$A$257,"&gt;="&amp;$A275,'Aceite Virgen'!$B$6:$B$257,"&lt;="&amp;$B275)</f>
        <v>14.09</v>
      </c>
      <c r="AC275" s="14"/>
      <c r="AD275" s="14"/>
      <c r="AE275" s="14"/>
      <c r="AF275" s="8">
        <f>SUMIFS('Aceite Virgen'!AF$6:AF$257,'Aceite Virgen'!$A$6:$A$257,"&gt;="&amp;$A275,'Aceite Virgen'!$B$6:$B$257,"&lt;="&amp;$B275)</f>
        <v>1.3900000000000001</v>
      </c>
      <c r="AG275" s="8">
        <f>SUMIFS('Aceite Virgen'!AG$6:AG$257,'Aceite Virgen'!$A$6:$A$257,"&gt;="&amp;$A275,'Aceite Virgen'!$B$6:$B$257,"&lt;="&amp;$B275)</f>
        <v>0</v>
      </c>
      <c r="AH275" s="8">
        <f>SUMIFS('Aceite Virgen'!AH$6:AH$257,'Aceite Virgen'!$A$6:$A$257,"&gt;="&amp;$A275,'Aceite Virgen'!$B$6:$B$257,"&lt;="&amp;$B275)</f>
        <v>1.62</v>
      </c>
      <c r="AI275" s="8">
        <f>SUMIFS('Aceite Virgen'!AI$6:AI$257,'Aceite Virgen'!$A$6:$A$257,"&gt;="&amp;$A275,'Aceite Virgen'!$B$6:$B$257,"&lt;="&amp;$B275)</f>
        <v>0</v>
      </c>
      <c r="AJ275" s="14"/>
      <c r="AK275" s="14"/>
      <c r="AL275" s="14"/>
      <c r="AM275" s="8">
        <f>SUMIFS('Aceite Virgen'!AM$6:AM$257,'Aceite Virgen'!$A$6:$A$257,"&gt;="&amp;$A275,'Aceite Virgen'!$B$6:$B$257,"&lt;="&amp;$B275)</f>
        <v>1.03</v>
      </c>
      <c r="AN275" s="8">
        <f>SUMIFS('Aceite Virgen'!AN$6:AN$257,'Aceite Virgen'!$A$6:$A$257,"&gt;="&amp;$A275,'Aceite Virgen'!$B$6:$B$257,"&lt;="&amp;$B275)</f>
        <v>0</v>
      </c>
      <c r="AO275" s="8">
        <f>SUMIFS('Aceite Virgen'!AO$6:AO$257,'Aceite Virgen'!$A$6:$A$257,"&gt;="&amp;$A275,'Aceite Virgen'!$B$6:$B$257,"&lt;="&amp;$B275)</f>
        <v>1.26</v>
      </c>
      <c r="AP275" s="8">
        <f>SUMIFS('Aceite Virgen'!AP$6:AP$257,'Aceite Virgen'!$A$6:$A$257,"&gt;="&amp;$A275,'Aceite Virgen'!$B$6:$B$257,"&lt;="&amp;$B275)</f>
        <v>0</v>
      </c>
      <c r="AQ275" s="14"/>
      <c r="AR275" s="14"/>
      <c r="AT275" s="8">
        <f>SUMIFS('Aceite Virgen'!AT$6:AT$257,'Aceite Virgen'!$A$6:$A$257,"&gt;="&amp;$A275,'Aceite Virgen'!$B$6:$B$257,"&lt;="&amp;$B275)</f>
        <v>1.83</v>
      </c>
      <c r="AU275" s="8">
        <f>SUMIFS('Aceite Virgen'!AU$6:AU$257,'Aceite Virgen'!$A$6:$A$257,"&gt;="&amp;$A275,'Aceite Virgen'!$B$6:$B$257,"&lt;="&amp;$B275)</f>
        <v>0.82</v>
      </c>
      <c r="AV275" s="8">
        <f>SUMIFS('Aceite Virgen'!AV$6:AV$257,'Aceite Virgen'!$A$6:$A$257,"&gt;="&amp;$A275,'Aceite Virgen'!$B$6:$B$257,"&lt;="&amp;$B275)</f>
        <v>2.09</v>
      </c>
      <c r="AW275" s="8">
        <f>SUMIFS('Aceite Virgen'!AW$6:AW$257,'Aceite Virgen'!$A$6:$A$257,"&gt;="&amp;$A275,'Aceite Virgen'!$B$6:$B$257,"&lt;="&amp;$B275)</f>
        <v>0</v>
      </c>
      <c r="BA275" s="8">
        <f>SUMIFS('Aceite Virgen'!BA$6:BA$257,'Aceite Virgen'!$A$6:$A$257,"&gt;="&amp;A275,'Aceite Virgen'!$B$6:$B$257,"&lt;="&amp;B275)</f>
        <v>0.81</v>
      </c>
      <c r="BB275" s="8">
        <f>SUMIFS('Aceite Virgen'!BB$6:BB$257,'Aceite Virgen'!$A$6:$A$257,"&gt;="&amp;$A275,'Aceite Virgen'!$B$6:$B$257,"&lt;="&amp;$B275)</f>
        <v>0</v>
      </c>
      <c r="BC275" s="8">
        <f>SUMIFS('Aceite Virgen'!BC$6:BC$257,'Aceite Virgen'!$A$6:$A$257,"&gt;="&amp;$A275,'Aceite Virgen'!$B$6:$B$257,"&lt;="&amp;$B275)</f>
        <v>0.98</v>
      </c>
      <c r="BD275" s="8">
        <f>SUMIFS('Aceite Virgen'!BD$6:BD$257,'Aceite Virgen'!$A$6:$A$257,"&gt;="&amp;$A275,'Aceite Virgen'!$B$6:$B$257,"&lt;="&amp;$B275)</f>
        <v>0</v>
      </c>
      <c r="BH275" s="8">
        <f>SUMIFS('Aceite Virgen'!BH$6:BH$257,'Aceite Virgen'!$A$6:$A$257,"&gt;="&amp;$A275,'Aceite Virgen'!$B$6:$B$257,"&lt;="&amp;$B275)</f>
        <v>2.02</v>
      </c>
      <c r="BI275" s="8">
        <f>SUMIFS('Aceite Virgen'!BI$6:BI$257,'Aceite Virgen'!$A$6:$A$257,"&gt;="&amp;$A275,'Aceite Virgen'!$B$6:$B$257,"&lt;="&amp;$B275)</f>
        <v>0</v>
      </c>
      <c r="BJ275" s="8">
        <f>SUMIFS('Aceite Virgen'!BJ$6:BJ$257,'Aceite Virgen'!$A$6:$A$257,"&gt;="&amp;$A275,'Aceite Virgen'!$B$6:$B$257,"&lt;="&amp;$B275)</f>
        <v>1.8900000000000001</v>
      </c>
      <c r="BK275" s="8">
        <f>SUMIFS('Aceite Virgen'!BK$6:BK$257,'Aceite Virgen'!$A$6:$A$257,"&gt;="&amp;$A275,'Aceite Virgen'!$B$6:$B$257,"&lt;="&amp;$B275)</f>
        <v>0</v>
      </c>
      <c r="BO275" s="8">
        <f>SUMIFS('Aceite Virgen'!BO$6:BO$257,'Aceite Virgen'!$A$6:$A$257,"&gt;="&amp;$A275,'Aceite Virgen'!$B$6:$B$257,"&lt;="&amp;$B275)</f>
        <v>0.57000000000000006</v>
      </c>
      <c r="BP275" s="8">
        <f>SUMIFS('Aceite Virgen'!BP$6:BP$257,'Aceite Virgen'!$A$6:$A$257,"&gt;="&amp;$A275,'Aceite Virgen'!$B$6:$B$257,"&lt;="&amp;$B275)</f>
        <v>2.1100000000000003</v>
      </c>
      <c r="BQ275" s="8">
        <f>SUMIFS('Aceite Virgen'!BQ$6:BQ$257,'Aceite Virgen'!$A$6:$A$257,"&gt;="&amp;$A275,'Aceite Virgen'!$B$6:$B$257,"&lt;="&amp;$B275)</f>
        <v>0.53</v>
      </c>
      <c r="BR275" s="8">
        <f>SUMIFS('Aceite Virgen'!BR$6:BR$257,'Aceite Virgen'!$A$6:$A$257,"&gt;="&amp;$A275,'Aceite Virgen'!$B$6:$B$257,"&lt;="&amp;$B275)</f>
        <v>0</v>
      </c>
      <c r="BV275" s="8">
        <f>SUMIFS('Aceite Virgen'!BV$6:BV$257,'Aceite Virgen'!$A$6:$A$257,"&gt;="&amp;$A275,'Aceite Virgen'!$B$6:$B$257,"&lt;="&amp;$B275)</f>
        <v>1.24</v>
      </c>
      <c r="BW275" s="8">
        <f>SUMIFS('Aceite Virgen'!BW$6:BW$257,'Aceite Virgen'!$A$6:$A$257,"&gt;="&amp;$A275,'Aceite Virgen'!$B$6:$B$257,"&lt;="&amp;$B275)</f>
        <v>0</v>
      </c>
      <c r="BX275" s="8">
        <f>SUMIFS('Aceite Virgen'!BX$6:BX$257,'Aceite Virgen'!$A$6:$A$257,"&gt;="&amp;$A275,'Aceite Virgen'!$B$6:$B$257,"&lt;="&amp;$B275)</f>
        <v>1.53</v>
      </c>
      <c r="BY275" s="8">
        <f>SUMIFS('Aceite Virgen'!BY$6:BY$257,'Aceite Virgen'!$A$6:$A$257,"&gt;="&amp;$A275,'Aceite Virgen'!$B$6:$B$257,"&lt;="&amp;$B275)</f>
        <v>0</v>
      </c>
      <c r="CC275" s="8">
        <f>SUMIFS('Aceite Virgen'!CC$6:CC$257,'Aceite Virgen'!$A$6:$A$257,"&gt;="&amp;$A275,'Aceite Virgen'!$B$6:$B$257,"&lt;="&amp;$B275)</f>
        <v>0.16</v>
      </c>
      <c r="CD275" s="8">
        <f>SUMIFS('Aceite Virgen'!CD$6:CD$257,'Aceite Virgen'!$A$6:$A$257,"&gt;="&amp;$A275,'Aceite Virgen'!$B$6:$B$257,"&lt;="&amp;$B275)</f>
        <v>0</v>
      </c>
      <c r="CE275" s="8">
        <f>SUMIFS('Aceite Virgen'!CE$6:CE$257,'Aceite Virgen'!$A$6:$A$257,"&gt;="&amp;$A275,'Aceite Virgen'!$B$6:$B$257,"&lt;="&amp;$B275)</f>
        <v>0.19</v>
      </c>
      <c r="CF275" s="8">
        <f>SUMIFS('Aceite Virgen'!CF$6:CF$257,'Aceite Virgen'!$A$6:$A$257,"&gt;="&amp;$A275,'Aceite Virgen'!$B$6:$B$257,"&lt;="&amp;$B275)</f>
        <v>0</v>
      </c>
      <c r="CJ275" s="8">
        <f>SUMIFS('Aceite Virgen'!CJ$6:CJ$257,'Aceite Virgen'!$A$6:$A$257,"&gt;="&amp;$A275,'Aceite Virgen'!$B$6:$B$257,"&lt;="&amp;$B275)</f>
        <v>0.55000000000000004</v>
      </c>
      <c r="CK275" s="8">
        <f>SUMIFS('Aceite Virgen'!CK$6:CK$257,'Aceite Virgen'!$A$6:$A$257,"&gt;="&amp;$A275,'Aceite Virgen'!$B$6:$B$257,"&lt;="&amp;$B275)</f>
        <v>0.85</v>
      </c>
      <c r="CL275" s="8">
        <f>SUMIFS('Aceite Virgen'!CL$6:CL$257,'Aceite Virgen'!$A$6:$A$257,"&gt;="&amp;$A275,'Aceite Virgen'!$B$6:$B$257,"&lt;="&amp;$B275)</f>
        <v>0.28000000000000003</v>
      </c>
      <c r="CM275" s="8">
        <f>SUMIFS('Aceite Virgen'!CM$6:CM$257,'Aceite Virgen'!$A$6:$A$257,"&gt;="&amp;$A275,'Aceite Virgen'!$B$6:$B$257,"&lt;="&amp;$B275)</f>
        <v>0</v>
      </c>
      <c r="CQ275" s="8">
        <f>SUMIFS('Aceite Virgen'!CQ$6:CQ$257,'Aceite Virgen'!$A$6:$A$257,"&gt;="&amp;$A275,'Aceite Virgen'!$B$6:$B$257,"&lt;="&amp;$B275)</f>
        <v>1.6</v>
      </c>
      <c r="CR275" s="8">
        <f>SUMIFS('Aceite Virgen'!CR$6:CR$257,'Aceite Virgen'!$A$6:$A$257,"&gt;="&amp;$A275,'Aceite Virgen'!$B$6:$B$257,"&lt;="&amp;$B275)</f>
        <v>0</v>
      </c>
      <c r="CS275" s="8">
        <f>SUMIFS('Aceite Virgen'!CS$6:CS$257,'Aceite Virgen'!$A$6:$A$257,"&gt;="&amp;$A275,'Aceite Virgen'!$B$6:$B$257,"&lt;="&amp;$B275)</f>
        <v>2.02</v>
      </c>
      <c r="CT275" s="8">
        <f>SUMIFS('Aceite Virgen'!CT$6:CT$257,'Aceite Virgen'!$A$6:$A$257,"&gt;="&amp;$A275,'Aceite Virgen'!$B$6:$B$257,"&lt;="&amp;$B275)</f>
        <v>0</v>
      </c>
    </row>
    <row r="276" spans="1:98" x14ac:dyDescent="0.3">
      <c r="A276" s="14">
        <f>'TAM Aceite Virgen'!B24</f>
        <v>4.5999999999999996</v>
      </c>
      <c r="B276" s="14">
        <f>'TAM Aceite Virgen'!C24</f>
        <v>4.7</v>
      </c>
      <c r="C276" s="14"/>
      <c r="D276" s="8">
        <f>SUMIFS('Aceite Virgen'!D$6:D$257,'Aceite Virgen'!$A$6:$A$257,"&gt;="&amp;$A276,'Aceite Virgen'!$B$6:$B$257,"&lt;="&amp;$B276)</f>
        <v>0</v>
      </c>
      <c r="E276" s="8">
        <f>SUMIFS('Aceite Virgen'!E$6:E$257,'Aceite Virgen'!$A$6:$A$257,"&gt;="&amp;$A276,'Aceite Virgen'!$B$6:$B$257,"&lt;="&amp;$B276)</f>
        <v>0</v>
      </c>
      <c r="F276" s="8">
        <f>SUMIFS('Aceite Virgen'!F$6:F$257,'Aceite Virgen'!$A$6:$A$257,"&gt;="&amp;$A276,'Aceite Virgen'!$B$6:$B$257,"&lt;="&amp;$B276)</f>
        <v>0</v>
      </c>
      <c r="G276" s="8">
        <f>SUMIFS('Aceite Virgen'!G$6:G$257,'Aceite Virgen'!$A$6:$A$257,"&gt;="&amp;$A276,'Aceite Virgen'!$B$6:$B$257,"&lt;="&amp;$B276)</f>
        <v>0</v>
      </c>
      <c r="H276" s="14"/>
      <c r="I276" s="14"/>
      <c r="J276" s="14"/>
      <c r="K276" s="8">
        <f>SUMIFS('Aceite Virgen'!K$6:K$257,'Aceite Virgen'!$A$6:$A$257,"&gt;="&amp;$A276,'Aceite Virgen'!$B$6:$B$257,"&lt;="&amp;$B276)</f>
        <v>0</v>
      </c>
      <c r="L276" s="8">
        <f>SUMIFS('Aceite Virgen'!L$6:L$257,'Aceite Virgen'!$A$6:$A$257,"&gt;="&amp;$A276,'Aceite Virgen'!$B$6:$B$257,"&lt;="&amp;$B276)</f>
        <v>0</v>
      </c>
      <c r="M276" s="8">
        <f>SUMIFS('Aceite Virgen'!M$6:M$257,'Aceite Virgen'!$A$6:$A$257,"&gt;="&amp;$A276,'Aceite Virgen'!$B$6:$B$257,"&lt;="&amp;$B276)</f>
        <v>0</v>
      </c>
      <c r="N276" s="8">
        <f>SUMIFS('Aceite Virgen'!N$6:N$257,'Aceite Virgen'!$A$6:$A$257,"&gt;="&amp;$A276,'Aceite Virgen'!$B$6:$B$257,"&lt;="&amp;$B276)</f>
        <v>0</v>
      </c>
      <c r="O276" s="14"/>
      <c r="P276" s="14"/>
      <c r="Q276" s="14"/>
      <c r="R276" s="8">
        <f>SUMIFS('Aceite Virgen'!R$6:R$257,'Aceite Virgen'!$A$6:$A$257,"&gt;="&amp;$A276,'Aceite Virgen'!$B$6:$B$257,"&lt;="&amp;$B276)</f>
        <v>0</v>
      </c>
      <c r="S276" s="8">
        <f>SUMIFS('Aceite Virgen'!S$6:S$257,'Aceite Virgen'!$A$6:$A$257,"&gt;="&amp;$A276,'Aceite Virgen'!$B$6:$B$257,"&lt;="&amp;$B276)</f>
        <v>0</v>
      </c>
      <c r="T276" s="8">
        <f>SUMIFS('Aceite Virgen'!T$6:T$257,'Aceite Virgen'!$A$6:$A$257,"&gt;="&amp;$A276,'Aceite Virgen'!$B$6:$B$257,"&lt;="&amp;$B276)</f>
        <v>0</v>
      </c>
      <c r="U276" s="8">
        <f>SUMIFS('Aceite Virgen'!U$6:U$257,'Aceite Virgen'!$A$6:$A$257,"&gt;="&amp;$A276,'Aceite Virgen'!$B$6:$B$257,"&lt;="&amp;$B276)</f>
        <v>0</v>
      </c>
      <c r="V276" s="14"/>
      <c r="W276" s="14"/>
      <c r="X276" s="14"/>
      <c r="Y276" s="8">
        <f>SUMIFS('Aceite Virgen'!Y$6:Y$257,'Aceite Virgen'!$A$6:$A$257,"&gt;="&amp;$A276,'Aceite Virgen'!$B$6:$B$257,"&lt;="&amp;$B276)</f>
        <v>0.76</v>
      </c>
      <c r="Z276" s="8">
        <f>SUMIFS('Aceite Virgen'!Z$6:Z$257,'Aceite Virgen'!$A$6:$A$257,"&gt;="&amp;$A276,'Aceite Virgen'!$B$6:$B$257,"&lt;="&amp;$B276)</f>
        <v>0</v>
      </c>
      <c r="AA276" s="8">
        <f>SUMIFS('Aceite Virgen'!AA$6:AA$257,'Aceite Virgen'!$A$6:$A$257,"&gt;="&amp;$A276,'Aceite Virgen'!$B$6:$B$257,"&lt;="&amp;$B276)</f>
        <v>0.98</v>
      </c>
      <c r="AB276" s="8">
        <f>SUMIFS('Aceite Virgen'!AB$6:AB$257,'Aceite Virgen'!$A$6:$A$257,"&gt;="&amp;$A276,'Aceite Virgen'!$B$6:$B$257,"&lt;="&amp;$B276)</f>
        <v>0</v>
      </c>
      <c r="AC276" s="14"/>
      <c r="AD276" s="14"/>
      <c r="AE276" s="14"/>
      <c r="AF276" s="8">
        <f>SUMIFS('Aceite Virgen'!AF$6:AF$257,'Aceite Virgen'!$A$6:$A$257,"&gt;="&amp;$A276,'Aceite Virgen'!$B$6:$B$257,"&lt;="&amp;$B276)</f>
        <v>0.31</v>
      </c>
      <c r="AG276" s="8">
        <f>SUMIFS('Aceite Virgen'!AG$6:AG$257,'Aceite Virgen'!$A$6:$A$257,"&gt;="&amp;$A276,'Aceite Virgen'!$B$6:$B$257,"&lt;="&amp;$B276)</f>
        <v>0.61</v>
      </c>
      <c r="AH276" s="8">
        <f>SUMIFS('Aceite Virgen'!AH$6:AH$257,'Aceite Virgen'!$A$6:$A$257,"&gt;="&amp;$A276,'Aceite Virgen'!$B$6:$B$257,"&lt;="&amp;$B276)</f>
        <v>0.31</v>
      </c>
      <c r="AI276" s="8">
        <f>SUMIFS('Aceite Virgen'!AI$6:AI$257,'Aceite Virgen'!$A$6:$A$257,"&gt;="&amp;$A276,'Aceite Virgen'!$B$6:$B$257,"&lt;="&amp;$B276)</f>
        <v>0</v>
      </c>
      <c r="AJ276" s="14"/>
      <c r="AK276" s="14"/>
      <c r="AL276" s="14"/>
      <c r="AM276" s="8">
        <f>SUMIFS('Aceite Virgen'!AM$6:AM$257,'Aceite Virgen'!$A$6:$A$257,"&gt;="&amp;$A276,'Aceite Virgen'!$B$6:$B$257,"&lt;="&amp;$B276)</f>
        <v>0.25</v>
      </c>
      <c r="AN276" s="8">
        <f>SUMIFS('Aceite Virgen'!AN$6:AN$257,'Aceite Virgen'!$A$6:$A$257,"&gt;="&amp;$A276,'Aceite Virgen'!$B$6:$B$257,"&lt;="&amp;$B276)</f>
        <v>2.16</v>
      </c>
      <c r="AO276" s="8">
        <f>SUMIFS('Aceite Virgen'!AO$6:AO$257,'Aceite Virgen'!$A$6:$A$257,"&gt;="&amp;$A276,'Aceite Virgen'!$B$6:$B$257,"&lt;="&amp;$B276)</f>
        <v>0.06</v>
      </c>
      <c r="AP276" s="8">
        <f>SUMIFS('Aceite Virgen'!AP$6:AP$257,'Aceite Virgen'!$A$6:$A$257,"&gt;="&amp;$A276,'Aceite Virgen'!$B$6:$B$257,"&lt;="&amp;$B276)</f>
        <v>0</v>
      </c>
      <c r="AQ276" s="14"/>
      <c r="AR276" s="14"/>
      <c r="AT276" s="8">
        <f>SUMIFS('Aceite Virgen'!AT$6:AT$257,'Aceite Virgen'!$A$6:$A$257,"&gt;="&amp;$A276,'Aceite Virgen'!$B$6:$B$257,"&lt;="&amp;$B276)</f>
        <v>0.49</v>
      </c>
      <c r="AU276" s="8">
        <f>SUMIFS('Aceite Virgen'!AU$6:AU$257,'Aceite Virgen'!$A$6:$A$257,"&gt;="&amp;$A276,'Aceite Virgen'!$B$6:$B$257,"&lt;="&amp;$B276)</f>
        <v>2.5</v>
      </c>
      <c r="AV276" s="8">
        <f>SUMIFS('Aceite Virgen'!AV$6:AV$257,'Aceite Virgen'!$A$6:$A$257,"&gt;="&amp;$A276,'Aceite Virgen'!$B$6:$B$257,"&lt;="&amp;$B276)</f>
        <v>0.28000000000000003</v>
      </c>
      <c r="AW276" s="8">
        <f>SUMIFS('Aceite Virgen'!AW$6:AW$257,'Aceite Virgen'!$A$6:$A$257,"&gt;="&amp;$A276,'Aceite Virgen'!$B$6:$B$257,"&lt;="&amp;$B276)</f>
        <v>0</v>
      </c>
      <c r="BA276" s="8">
        <f>SUMIFS('Aceite Virgen'!BA$6:BA$257,'Aceite Virgen'!$A$6:$A$257,"&gt;="&amp;A276,'Aceite Virgen'!$B$6:$B$257,"&lt;="&amp;B276)</f>
        <v>0.04</v>
      </c>
      <c r="BB276" s="8">
        <f>SUMIFS('Aceite Virgen'!BB$6:BB$257,'Aceite Virgen'!$A$6:$A$257,"&gt;="&amp;$A276,'Aceite Virgen'!$B$6:$B$257,"&lt;="&amp;$B276)</f>
        <v>0</v>
      </c>
      <c r="BC276" s="8">
        <f>SUMIFS('Aceite Virgen'!BC$6:BC$257,'Aceite Virgen'!$A$6:$A$257,"&gt;="&amp;$A276,'Aceite Virgen'!$B$6:$B$257,"&lt;="&amp;$B276)</f>
        <v>0.05</v>
      </c>
      <c r="BD276" s="8">
        <f>SUMIFS('Aceite Virgen'!BD$6:BD$257,'Aceite Virgen'!$A$6:$A$257,"&gt;="&amp;$A276,'Aceite Virgen'!$B$6:$B$257,"&lt;="&amp;$B276)</f>
        <v>0</v>
      </c>
      <c r="BH276" s="8">
        <f>SUMIFS('Aceite Virgen'!BH$6:BH$257,'Aceite Virgen'!$A$6:$A$257,"&gt;="&amp;$A276,'Aceite Virgen'!$B$6:$B$257,"&lt;="&amp;$B276)</f>
        <v>0.66999999999999993</v>
      </c>
      <c r="BI276" s="8">
        <f>SUMIFS('Aceite Virgen'!BI$6:BI$257,'Aceite Virgen'!$A$6:$A$257,"&gt;="&amp;$A276,'Aceite Virgen'!$B$6:$B$257,"&lt;="&amp;$B276)</f>
        <v>0</v>
      </c>
      <c r="BJ276" s="8">
        <f>SUMIFS('Aceite Virgen'!BJ$6:BJ$257,'Aceite Virgen'!$A$6:$A$257,"&gt;="&amp;$A276,'Aceite Virgen'!$B$6:$B$257,"&lt;="&amp;$B276)</f>
        <v>0.77</v>
      </c>
      <c r="BK276" s="8">
        <f>SUMIFS('Aceite Virgen'!BK$6:BK$257,'Aceite Virgen'!$A$6:$A$257,"&gt;="&amp;$A276,'Aceite Virgen'!$B$6:$B$257,"&lt;="&amp;$B276)</f>
        <v>0</v>
      </c>
      <c r="BO276" s="8">
        <f>SUMIFS('Aceite Virgen'!BO$6:BO$257,'Aceite Virgen'!$A$6:$A$257,"&gt;="&amp;$A276,'Aceite Virgen'!$B$6:$B$257,"&lt;="&amp;$B276)</f>
        <v>0.06</v>
      </c>
      <c r="BP276" s="8">
        <f>SUMIFS('Aceite Virgen'!BP$6:BP$257,'Aceite Virgen'!$A$6:$A$257,"&gt;="&amp;$A276,'Aceite Virgen'!$B$6:$B$257,"&lt;="&amp;$B276)</f>
        <v>1</v>
      </c>
      <c r="BQ276" s="8">
        <f>SUMIFS('Aceite Virgen'!BQ$6:BQ$257,'Aceite Virgen'!$A$6:$A$257,"&gt;="&amp;$A276,'Aceite Virgen'!$B$6:$B$257,"&lt;="&amp;$B276)</f>
        <v>0</v>
      </c>
      <c r="BR276" s="8">
        <f>SUMIFS('Aceite Virgen'!BR$6:BR$257,'Aceite Virgen'!$A$6:$A$257,"&gt;="&amp;$A276,'Aceite Virgen'!$B$6:$B$257,"&lt;="&amp;$B276)</f>
        <v>0</v>
      </c>
      <c r="BV276" s="8">
        <f>SUMIFS('Aceite Virgen'!BV$6:BV$257,'Aceite Virgen'!$A$6:$A$257,"&gt;="&amp;$A276,'Aceite Virgen'!$B$6:$B$257,"&lt;="&amp;$B276)</f>
        <v>0.64</v>
      </c>
      <c r="BW276" s="8">
        <f>SUMIFS('Aceite Virgen'!BW$6:BW$257,'Aceite Virgen'!$A$6:$A$257,"&gt;="&amp;$A276,'Aceite Virgen'!$B$6:$B$257,"&lt;="&amp;$B276)</f>
        <v>0</v>
      </c>
      <c r="BX276" s="8">
        <f>SUMIFS('Aceite Virgen'!BX$6:BX$257,'Aceite Virgen'!$A$6:$A$257,"&gt;="&amp;$A276,'Aceite Virgen'!$B$6:$B$257,"&lt;="&amp;$B276)</f>
        <v>0.38</v>
      </c>
      <c r="BY276" s="8">
        <f>SUMIFS('Aceite Virgen'!BY$6:BY$257,'Aceite Virgen'!$A$6:$A$257,"&gt;="&amp;$A276,'Aceite Virgen'!$B$6:$B$257,"&lt;="&amp;$B276)</f>
        <v>0</v>
      </c>
      <c r="CC276" s="8">
        <f>SUMIFS('Aceite Virgen'!CC$6:CC$257,'Aceite Virgen'!$A$6:$A$257,"&gt;="&amp;$A276,'Aceite Virgen'!$B$6:$B$257,"&lt;="&amp;$B276)</f>
        <v>0.84000000000000008</v>
      </c>
      <c r="CD276" s="8">
        <f>SUMIFS('Aceite Virgen'!CD$6:CD$257,'Aceite Virgen'!$A$6:$A$257,"&gt;="&amp;$A276,'Aceite Virgen'!$B$6:$B$257,"&lt;="&amp;$B276)</f>
        <v>0</v>
      </c>
      <c r="CE276" s="8">
        <f>SUMIFS('Aceite Virgen'!CE$6:CE$257,'Aceite Virgen'!$A$6:$A$257,"&gt;="&amp;$A276,'Aceite Virgen'!$B$6:$B$257,"&lt;="&amp;$B276)</f>
        <v>1</v>
      </c>
      <c r="CF276" s="8">
        <f>SUMIFS('Aceite Virgen'!CF$6:CF$257,'Aceite Virgen'!$A$6:$A$257,"&gt;="&amp;$A276,'Aceite Virgen'!$B$6:$B$257,"&lt;="&amp;$B276)</f>
        <v>0</v>
      </c>
      <c r="CJ276" s="8">
        <f>SUMIFS('Aceite Virgen'!CJ$6:CJ$257,'Aceite Virgen'!$A$6:$A$257,"&gt;="&amp;$A276,'Aceite Virgen'!$B$6:$B$257,"&lt;="&amp;$B276)</f>
        <v>0.35</v>
      </c>
      <c r="CK276" s="8">
        <f>SUMIFS('Aceite Virgen'!CK$6:CK$257,'Aceite Virgen'!$A$6:$A$257,"&gt;="&amp;$A276,'Aceite Virgen'!$B$6:$B$257,"&lt;="&amp;$B276)</f>
        <v>0</v>
      </c>
      <c r="CL276" s="8">
        <f>SUMIFS('Aceite Virgen'!CL$6:CL$257,'Aceite Virgen'!$A$6:$A$257,"&gt;="&amp;$A276,'Aceite Virgen'!$B$6:$B$257,"&lt;="&amp;$B276)</f>
        <v>0.42000000000000004</v>
      </c>
      <c r="CM276" s="8">
        <f>SUMIFS('Aceite Virgen'!CM$6:CM$257,'Aceite Virgen'!$A$6:$A$257,"&gt;="&amp;$A276,'Aceite Virgen'!$B$6:$B$257,"&lt;="&amp;$B276)</f>
        <v>0</v>
      </c>
      <c r="CQ276" s="8">
        <f>SUMIFS('Aceite Virgen'!CQ$6:CQ$257,'Aceite Virgen'!$A$6:$A$257,"&gt;="&amp;$A276,'Aceite Virgen'!$B$6:$B$257,"&lt;="&amp;$B276)</f>
        <v>0.67</v>
      </c>
      <c r="CR276" s="8">
        <f>SUMIFS('Aceite Virgen'!CR$6:CR$257,'Aceite Virgen'!$A$6:$A$257,"&gt;="&amp;$A276,'Aceite Virgen'!$B$6:$B$257,"&lt;="&amp;$B276)</f>
        <v>0</v>
      </c>
      <c r="CS276" s="8">
        <f>SUMIFS('Aceite Virgen'!CS$6:CS$257,'Aceite Virgen'!$A$6:$A$257,"&gt;="&amp;$A276,'Aceite Virgen'!$B$6:$B$257,"&lt;="&amp;$B276)</f>
        <v>0.7</v>
      </c>
      <c r="CT276" s="8">
        <f>SUMIFS('Aceite Virgen'!CT$6:CT$257,'Aceite Virgen'!$A$6:$A$257,"&gt;="&amp;$A276,'Aceite Virgen'!$B$6:$B$257,"&lt;="&amp;$B276)</f>
        <v>1.81</v>
      </c>
    </row>
    <row r="277" spans="1:98" x14ac:dyDescent="0.3">
      <c r="A277" s="14">
        <f>'TAM Aceite Virgen'!B25</f>
        <v>4.7</v>
      </c>
      <c r="B277" s="14">
        <f>'TAM Aceite Virgen'!C25</f>
        <v>4.8</v>
      </c>
      <c r="C277" s="14"/>
      <c r="D277" s="8">
        <f>SUMIFS('Aceite Virgen'!D$6:D$257,'Aceite Virgen'!$A$6:$A$257,"&gt;="&amp;$A277,'Aceite Virgen'!$B$6:$B$257,"&lt;="&amp;$B277)</f>
        <v>8.07</v>
      </c>
      <c r="E277" s="8">
        <f>SUMIFS('Aceite Virgen'!E$6:E$257,'Aceite Virgen'!$A$6:$A$257,"&gt;="&amp;$A277,'Aceite Virgen'!$B$6:$B$257,"&lt;="&amp;$B277)</f>
        <v>0</v>
      </c>
      <c r="F277" s="8">
        <f>SUMIFS('Aceite Virgen'!F$6:F$257,'Aceite Virgen'!$A$6:$A$257,"&gt;="&amp;$A277,'Aceite Virgen'!$B$6:$B$257,"&lt;="&amp;$B277)</f>
        <v>8.99</v>
      </c>
      <c r="G277" s="8">
        <f>SUMIFS('Aceite Virgen'!G$6:G$257,'Aceite Virgen'!$A$6:$A$257,"&gt;="&amp;$A277,'Aceite Virgen'!$B$6:$B$257,"&lt;="&amp;$B277)</f>
        <v>0</v>
      </c>
      <c r="H277" s="14"/>
      <c r="I277" s="14"/>
      <c r="J277" s="14"/>
      <c r="K277" s="8">
        <f>SUMIFS('Aceite Virgen'!K$6:K$257,'Aceite Virgen'!$A$6:$A$257,"&gt;="&amp;$A277,'Aceite Virgen'!$B$6:$B$257,"&lt;="&amp;$B277)</f>
        <v>8.66</v>
      </c>
      <c r="L277" s="8">
        <f>SUMIFS('Aceite Virgen'!L$6:L$257,'Aceite Virgen'!$A$6:$A$257,"&gt;="&amp;$A277,'Aceite Virgen'!$B$6:$B$257,"&lt;="&amp;$B277)</f>
        <v>0</v>
      </c>
      <c r="M277" s="8">
        <f>SUMIFS('Aceite Virgen'!M$6:M$257,'Aceite Virgen'!$A$6:$A$257,"&gt;="&amp;$A277,'Aceite Virgen'!$B$6:$B$257,"&lt;="&amp;$B277)</f>
        <v>11.37</v>
      </c>
      <c r="N277" s="8">
        <f>SUMIFS('Aceite Virgen'!N$6:N$257,'Aceite Virgen'!$A$6:$A$257,"&gt;="&amp;$A277,'Aceite Virgen'!$B$6:$B$257,"&lt;="&amp;$B277)</f>
        <v>0</v>
      </c>
      <c r="O277" s="14"/>
      <c r="P277" s="14"/>
      <c r="Q277" s="14"/>
      <c r="R277" s="8">
        <f>SUMIFS('Aceite Virgen'!R$6:R$257,'Aceite Virgen'!$A$6:$A$257,"&gt;="&amp;$A277,'Aceite Virgen'!$B$6:$B$257,"&lt;="&amp;$B277)</f>
        <v>7.25</v>
      </c>
      <c r="S277" s="8">
        <f>SUMIFS('Aceite Virgen'!S$6:S$257,'Aceite Virgen'!$A$6:$A$257,"&gt;="&amp;$A277,'Aceite Virgen'!$B$6:$B$257,"&lt;="&amp;$B277)</f>
        <v>0</v>
      </c>
      <c r="T277" s="8">
        <f>SUMIFS('Aceite Virgen'!T$6:T$257,'Aceite Virgen'!$A$6:$A$257,"&gt;="&amp;$A277,'Aceite Virgen'!$B$6:$B$257,"&lt;="&amp;$B277)</f>
        <v>10.07</v>
      </c>
      <c r="U277" s="8">
        <f>SUMIFS('Aceite Virgen'!U$6:U$257,'Aceite Virgen'!$A$6:$A$257,"&gt;="&amp;$A277,'Aceite Virgen'!$B$6:$B$257,"&lt;="&amp;$B277)</f>
        <v>0</v>
      </c>
      <c r="V277" s="14"/>
      <c r="W277" s="14"/>
      <c r="X277" s="14"/>
      <c r="Y277" s="8">
        <f>SUMIFS('Aceite Virgen'!Y$6:Y$257,'Aceite Virgen'!$A$6:$A$257,"&gt;="&amp;$A277,'Aceite Virgen'!$B$6:$B$257,"&lt;="&amp;$B277)</f>
        <v>6.16</v>
      </c>
      <c r="Z277" s="8">
        <f>SUMIFS('Aceite Virgen'!Z$6:Z$257,'Aceite Virgen'!$A$6:$A$257,"&gt;="&amp;$A277,'Aceite Virgen'!$B$6:$B$257,"&lt;="&amp;$B277)</f>
        <v>0</v>
      </c>
      <c r="AA277" s="8">
        <f>SUMIFS('Aceite Virgen'!AA$6:AA$257,'Aceite Virgen'!$A$6:$A$257,"&gt;="&amp;$A277,'Aceite Virgen'!$B$6:$B$257,"&lt;="&amp;$B277)</f>
        <v>9</v>
      </c>
      <c r="AB277" s="8">
        <f>SUMIFS('Aceite Virgen'!AB$6:AB$257,'Aceite Virgen'!$A$6:$A$257,"&gt;="&amp;$A277,'Aceite Virgen'!$B$6:$B$257,"&lt;="&amp;$B277)</f>
        <v>0</v>
      </c>
      <c r="AC277" s="14"/>
      <c r="AD277" s="14"/>
      <c r="AE277" s="14"/>
      <c r="AF277" s="8">
        <f>SUMIFS('Aceite Virgen'!AF$6:AF$257,'Aceite Virgen'!$A$6:$A$257,"&gt;="&amp;$A277,'Aceite Virgen'!$B$6:$B$257,"&lt;="&amp;$B277)</f>
        <v>1.78</v>
      </c>
      <c r="AG277" s="8">
        <f>SUMIFS('Aceite Virgen'!AG$6:AG$257,'Aceite Virgen'!$A$6:$A$257,"&gt;="&amp;$A277,'Aceite Virgen'!$B$6:$B$257,"&lt;="&amp;$B277)</f>
        <v>0</v>
      </c>
      <c r="AH277" s="8">
        <f>SUMIFS('Aceite Virgen'!AH$6:AH$257,'Aceite Virgen'!$A$6:$A$257,"&gt;="&amp;$A277,'Aceite Virgen'!$B$6:$B$257,"&lt;="&amp;$B277)</f>
        <v>2.09</v>
      </c>
      <c r="AI277" s="8">
        <f>SUMIFS('Aceite Virgen'!AI$6:AI$257,'Aceite Virgen'!$A$6:$A$257,"&gt;="&amp;$A277,'Aceite Virgen'!$B$6:$B$257,"&lt;="&amp;$B277)</f>
        <v>0</v>
      </c>
      <c r="AJ277" s="14"/>
      <c r="AK277" s="14"/>
      <c r="AL277" s="14"/>
      <c r="AM277" s="8">
        <f>SUMIFS('Aceite Virgen'!AM$6:AM$257,'Aceite Virgen'!$A$6:$A$257,"&gt;="&amp;$A277,'Aceite Virgen'!$B$6:$B$257,"&lt;="&amp;$B277)</f>
        <v>1.52</v>
      </c>
      <c r="AN277" s="8">
        <f>SUMIFS('Aceite Virgen'!AN$6:AN$257,'Aceite Virgen'!$A$6:$A$257,"&gt;="&amp;$A277,'Aceite Virgen'!$B$6:$B$257,"&lt;="&amp;$B277)</f>
        <v>0.94</v>
      </c>
      <c r="AO277" s="8">
        <f>SUMIFS('Aceite Virgen'!AO$6:AO$257,'Aceite Virgen'!$A$6:$A$257,"&gt;="&amp;$A277,'Aceite Virgen'!$B$6:$B$257,"&lt;="&amp;$B277)</f>
        <v>1.7</v>
      </c>
      <c r="AP277" s="8">
        <f>SUMIFS('Aceite Virgen'!AP$6:AP$257,'Aceite Virgen'!$A$6:$A$257,"&gt;="&amp;$A277,'Aceite Virgen'!$B$6:$B$257,"&lt;="&amp;$B277)</f>
        <v>0</v>
      </c>
      <c r="AQ277" s="14"/>
      <c r="AR277" s="14"/>
      <c r="AT277" s="8">
        <f>SUMIFS('Aceite Virgen'!AT$6:AT$257,'Aceite Virgen'!$A$6:$A$257,"&gt;="&amp;$A277,'Aceite Virgen'!$B$6:$B$257,"&lt;="&amp;$B277)</f>
        <v>3.08</v>
      </c>
      <c r="AU277" s="8">
        <f>SUMIFS('Aceite Virgen'!AU$6:AU$257,'Aceite Virgen'!$A$6:$A$257,"&gt;="&amp;$A277,'Aceite Virgen'!$B$6:$B$257,"&lt;="&amp;$B277)</f>
        <v>0</v>
      </c>
      <c r="AV277" s="8">
        <f>SUMIFS('Aceite Virgen'!AV$6:AV$257,'Aceite Virgen'!$A$6:$A$257,"&gt;="&amp;$A277,'Aceite Virgen'!$B$6:$B$257,"&lt;="&amp;$B277)</f>
        <v>3.7</v>
      </c>
      <c r="AW277" s="8">
        <f>SUMIFS('Aceite Virgen'!AW$6:AW$257,'Aceite Virgen'!$A$6:$A$257,"&gt;="&amp;$A277,'Aceite Virgen'!$B$6:$B$257,"&lt;="&amp;$B277)</f>
        <v>0</v>
      </c>
      <c r="BA277" s="8">
        <f>SUMIFS('Aceite Virgen'!BA$6:BA$257,'Aceite Virgen'!$A$6:$A$257,"&gt;="&amp;A277,'Aceite Virgen'!$B$6:$B$257,"&lt;="&amp;B277)</f>
        <v>1.77</v>
      </c>
      <c r="BB277" s="8">
        <f>SUMIFS('Aceite Virgen'!BB$6:BB$257,'Aceite Virgen'!$A$6:$A$257,"&gt;="&amp;$A277,'Aceite Virgen'!$B$6:$B$257,"&lt;="&amp;$B277)</f>
        <v>0</v>
      </c>
      <c r="BC277" s="8">
        <f>SUMIFS('Aceite Virgen'!BC$6:BC$257,'Aceite Virgen'!$A$6:$A$257,"&gt;="&amp;$A277,'Aceite Virgen'!$B$6:$B$257,"&lt;="&amp;$B277)</f>
        <v>2.13</v>
      </c>
      <c r="BD277" s="8">
        <f>SUMIFS('Aceite Virgen'!BD$6:BD$257,'Aceite Virgen'!$A$6:$A$257,"&gt;="&amp;$A277,'Aceite Virgen'!$B$6:$B$257,"&lt;="&amp;$B277)</f>
        <v>0</v>
      </c>
      <c r="BH277" s="8">
        <f>SUMIFS('Aceite Virgen'!BH$6:BH$257,'Aceite Virgen'!$A$6:$A$257,"&gt;="&amp;$A277,'Aceite Virgen'!$B$6:$B$257,"&lt;="&amp;$B277)</f>
        <v>0.78</v>
      </c>
      <c r="BI277" s="8">
        <f>SUMIFS('Aceite Virgen'!BI$6:BI$257,'Aceite Virgen'!$A$6:$A$257,"&gt;="&amp;$A277,'Aceite Virgen'!$B$6:$B$257,"&lt;="&amp;$B277)</f>
        <v>0</v>
      </c>
      <c r="BJ277" s="8">
        <f>SUMIFS('Aceite Virgen'!BJ$6:BJ$257,'Aceite Virgen'!$A$6:$A$257,"&gt;="&amp;$A277,'Aceite Virgen'!$B$6:$B$257,"&lt;="&amp;$B277)</f>
        <v>0.89</v>
      </c>
      <c r="BK277" s="8">
        <f>SUMIFS('Aceite Virgen'!BK$6:BK$257,'Aceite Virgen'!$A$6:$A$257,"&gt;="&amp;$A277,'Aceite Virgen'!$B$6:$B$257,"&lt;="&amp;$B277)</f>
        <v>0</v>
      </c>
      <c r="BO277" s="8">
        <f>SUMIFS('Aceite Virgen'!BO$6:BO$257,'Aceite Virgen'!$A$6:$A$257,"&gt;="&amp;$A277,'Aceite Virgen'!$B$6:$B$257,"&lt;="&amp;$B277)</f>
        <v>3.58</v>
      </c>
      <c r="BP277" s="8">
        <f>SUMIFS('Aceite Virgen'!BP$6:BP$257,'Aceite Virgen'!$A$6:$A$257,"&gt;="&amp;$A277,'Aceite Virgen'!$B$6:$B$257,"&lt;="&amp;$B277)</f>
        <v>0</v>
      </c>
      <c r="BQ277" s="8">
        <f>SUMIFS('Aceite Virgen'!BQ$6:BQ$257,'Aceite Virgen'!$A$6:$A$257,"&gt;="&amp;$A277,'Aceite Virgen'!$B$6:$B$257,"&lt;="&amp;$B277)</f>
        <v>4.04</v>
      </c>
      <c r="BR277" s="8">
        <f>SUMIFS('Aceite Virgen'!BR$6:BR$257,'Aceite Virgen'!$A$6:$A$257,"&gt;="&amp;$A277,'Aceite Virgen'!$B$6:$B$257,"&lt;="&amp;$B277)</f>
        <v>0</v>
      </c>
      <c r="BV277" s="8">
        <f>SUMIFS('Aceite Virgen'!BV$6:BV$257,'Aceite Virgen'!$A$6:$A$257,"&gt;="&amp;$A277,'Aceite Virgen'!$B$6:$B$257,"&lt;="&amp;$B277)</f>
        <v>2.86</v>
      </c>
      <c r="BW277" s="8">
        <f>SUMIFS('Aceite Virgen'!BW$6:BW$257,'Aceite Virgen'!$A$6:$A$257,"&gt;="&amp;$A277,'Aceite Virgen'!$B$6:$B$257,"&lt;="&amp;$B277)</f>
        <v>4.84</v>
      </c>
      <c r="BX277" s="8">
        <f>SUMIFS('Aceite Virgen'!BX$6:BX$257,'Aceite Virgen'!$A$6:$A$257,"&gt;="&amp;$A277,'Aceite Virgen'!$B$6:$B$257,"&lt;="&amp;$B277)</f>
        <v>2.9499999999999997</v>
      </c>
      <c r="BY277" s="8">
        <f>SUMIFS('Aceite Virgen'!BY$6:BY$257,'Aceite Virgen'!$A$6:$A$257,"&gt;="&amp;$A277,'Aceite Virgen'!$B$6:$B$257,"&lt;="&amp;$B277)</f>
        <v>0</v>
      </c>
      <c r="CC277" s="8">
        <f>SUMIFS('Aceite Virgen'!CC$6:CC$257,'Aceite Virgen'!$A$6:$A$257,"&gt;="&amp;$A277,'Aceite Virgen'!$B$6:$B$257,"&lt;="&amp;$B277)</f>
        <v>3.33</v>
      </c>
      <c r="CD277" s="8">
        <f>SUMIFS('Aceite Virgen'!CD$6:CD$257,'Aceite Virgen'!$A$6:$A$257,"&gt;="&amp;$A277,'Aceite Virgen'!$B$6:$B$257,"&lt;="&amp;$B277)</f>
        <v>0</v>
      </c>
      <c r="CE277" s="8">
        <f>SUMIFS('Aceite Virgen'!CE$6:CE$257,'Aceite Virgen'!$A$6:$A$257,"&gt;="&amp;$A277,'Aceite Virgen'!$B$6:$B$257,"&lt;="&amp;$B277)</f>
        <v>3.95</v>
      </c>
      <c r="CF277" s="8">
        <f>SUMIFS('Aceite Virgen'!CF$6:CF$257,'Aceite Virgen'!$A$6:$A$257,"&gt;="&amp;$A277,'Aceite Virgen'!$B$6:$B$257,"&lt;="&amp;$B277)</f>
        <v>0</v>
      </c>
      <c r="CJ277" s="8">
        <f>SUMIFS('Aceite Virgen'!CJ$6:CJ$257,'Aceite Virgen'!$A$6:$A$257,"&gt;="&amp;$A277,'Aceite Virgen'!$B$6:$B$257,"&lt;="&amp;$B277)</f>
        <v>2.91</v>
      </c>
      <c r="CK277" s="8">
        <f>SUMIFS('Aceite Virgen'!CK$6:CK$257,'Aceite Virgen'!$A$6:$A$257,"&gt;="&amp;$A277,'Aceite Virgen'!$B$6:$B$257,"&lt;="&amp;$B277)</f>
        <v>0</v>
      </c>
      <c r="CL277" s="8">
        <f>SUMIFS('Aceite Virgen'!CL$6:CL$257,'Aceite Virgen'!$A$6:$A$257,"&gt;="&amp;$A277,'Aceite Virgen'!$B$6:$B$257,"&lt;="&amp;$B277)</f>
        <v>3.59</v>
      </c>
      <c r="CM277" s="8">
        <f>SUMIFS('Aceite Virgen'!CM$6:CM$257,'Aceite Virgen'!$A$6:$A$257,"&gt;="&amp;$A277,'Aceite Virgen'!$B$6:$B$257,"&lt;="&amp;$B277)</f>
        <v>0</v>
      </c>
      <c r="CQ277" s="8">
        <f>SUMIFS('Aceite Virgen'!CQ$6:CQ$257,'Aceite Virgen'!$A$6:$A$257,"&gt;="&amp;$A277,'Aceite Virgen'!$B$6:$B$257,"&lt;="&amp;$B277)</f>
        <v>7.07</v>
      </c>
      <c r="CR277" s="8">
        <f>SUMIFS('Aceite Virgen'!CR$6:CR$257,'Aceite Virgen'!$A$6:$A$257,"&gt;="&amp;$A277,'Aceite Virgen'!$B$6:$B$257,"&lt;="&amp;$B277)</f>
        <v>0</v>
      </c>
      <c r="CS277" s="8">
        <f>SUMIFS('Aceite Virgen'!CS$6:CS$257,'Aceite Virgen'!$A$6:$A$257,"&gt;="&amp;$A277,'Aceite Virgen'!$B$6:$B$257,"&lt;="&amp;$B277)</f>
        <v>8.9</v>
      </c>
      <c r="CT277" s="8">
        <f>SUMIFS('Aceite Virgen'!CT$6:CT$257,'Aceite Virgen'!$A$6:$A$257,"&gt;="&amp;$A277,'Aceite Virgen'!$B$6:$B$257,"&lt;="&amp;$B277)</f>
        <v>0</v>
      </c>
    </row>
    <row r="278" spans="1:98" x14ac:dyDescent="0.3">
      <c r="A278" s="14">
        <f>'TAM Aceite Virgen'!B26</f>
        <v>4.8</v>
      </c>
      <c r="B278" s="14">
        <f>'TAM Aceite Virgen'!C26</f>
        <v>4.9000000000000004</v>
      </c>
      <c r="C278" s="14"/>
      <c r="D278" s="8">
        <f>SUMIFS('Aceite Virgen'!D$6:D$257,'Aceite Virgen'!$A$6:$A$257,"&gt;="&amp;$A278,'Aceite Virgen'!$B$6:$B$257,"&lt;="&amp;$B278)</f>
        <v>0.28999999999999998</v>
      </c>
      <c r="E278" s="8">
        <f>SUMIFS('Aceite Virgen'!E$6:E$257,'Aceite Virgen'!$A$6:$A$257,"&gt;="&amp;$A278,'Aceite Virgen'!$B$6:$B$257,"&lt;="&amp;$B278)</f>
        <v>0</v>
      </c>
      <c r="F278" s="8">
        <f>SUMIFS('Aceite Virgen'!F$6:F$257,'Aceite Virgen'!$A$6:$A$257,"&gt;="&amp;$A278,'Aceite Virgen'!$B$6:$B$257,"&lt;="&amp;$B278)</f>
        <v>0.39</v>
      </c>
      <c r="G278" s="8">
        <f>SUMIFS('Aceite Virgen'!G$6:G$257,'Aceite Virgen'!$A$6:$A$257,"&gt;="&amp;$A278,'Aceite Virgen'!$B$6:$B$257,"&lt;="&amp;$B278)</f>
        <v>0</v>
      </c>
      <c r="H278" s="14"/>
      <c r="I278" s="14"/>
      <c r="J278" s="14"/>
      <c r="K278" s="8">
        <f>SUMIFS('Aceite Virgen'!K$6:K$257,'Aceite Virgen'!$A$6:$A$257,"&gt;="&amp;$A278,'Aceite Virgen'!$B$6:$B$257,"&lt;="&amp;$B278)</f>
        <v>0</v>
      </c>
      <c r="L278" s="8">
        <f>SUMIFS('Aceite Virgen'!L$6:L$257,'Aceite Virgen'!$A$6:$A$257,"&gt;="&amp;$A278,'Aceite Virgen'!$B$6:$B$257,"&lt;="&amp;$B278)</f>
        <v>0</v>
      </c>
      <c r="M278" s="8">
        <f>SUMIFS('Aceite Virgen'!M$6:M$257,'Aceite Virgen'!$A$6:$A$257,"&gt;="&amp;$A278,'Aceite Virgen'!$B$6:$B$257,"&lt;="&amp;$B278)</f>
        <v>0</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0.16</v>
      </c>
      <c r="Z278" s="8">
        <f>SUMIFS('Aceite Virgen'!Z$6:Z$257,'Aceite Virgen'!$A$6:$A$257,"&gt;="&amp;$A278,'Aceite Virgen'!$B$6:$B$257,"&lt;="&amp;$B278)</f>
        <v>0</v>
      </c>
      <c r="AA278" s="8">
        <f>SUMIFS('Aceite Virgen'!AA$6:AA$257,'Aceite Virgen'!$A$6:$A$257,"&gt;="&amp;$A278,'Aceite Virgen'!$B$6:$B$257,"&lt;="&amp;$B278)</f>
        <v>0.24</v>
      </c>
      <c r="AB278" s="8">
        <f>SUMIFS('Aceite Virgen'!AB$6:AB$257,'Aceite Virgen'!$A$6:$A$257,"&gt;="&amp;$A278,'Aceite Virgen'!$B$6:$B$257,"&lt;="&amp;$B278)</f>
        <v>0</v>
      </c>
      <c r="AC278" s="14"/>
      <c r="AD278" s="14"/>
      <c r="AE278" s="14"/>
      <c r="AF278" s="8">
        <f>SUMIFS('Aceite Virgen'!AF$6:AF$257,'Aceite Virgen'!$A$6:$A$257,"&gt;="&amp;$A278,'Aceite Virgen'!$B$6:$B$257,"&lt;="&amp;$B278)</f>
        <v>0.26</v>
      </c>
      <c r="AG278" s="8">
        <f>SUMIFS('Aceite Virgen'!AG$6:AG$257,'Aceite Virgen'!$A$6:$A$257,"&gt;="&amp;$A278,'Aceite Virgen'!$B$6:$B$257,"&lt;="&amp;$B278)</f>
        <v>0</v>
      </c>
      <c r="AH278" s="8">
        <f>SUMIFS('Aceite Virgen'!AH$6:AH$257,'Aceite Virgen'!$A$6:$A$257,"&gt;="&amp;$A278,'Aceite Virgen'!$B$6:$B$257,"&lt;="&amp;$B278)</f>
        <v>0.31</v>
      </c>
      <c r="AI278" s="8">
        <f>SUMIFS('Aceite Virgen'!AI$6:AI$257,'Aceite Virgen'!$A$6:$A$257,"&gt;="&amp;$A278,'Aceite Virgen'!$B$6:$B$257,"&lt;="&amp;$B278)</f>
        <v>0</v>
      </c>
      <c r="AJ278" s="14"/>
      <c r="AK278" s="14"/>
      <c r="AL278" s="14"/>
      <c r="AM278" s="8">
        <f>SUMIFS('Aceite Virgen'!AM$6:AM$257,'Aceite Virgen'!$A$6:$A$257,"&gt;="&amp;$A278,'Aceite Virgen'!$B$6:$B$257,"&lt;="&amp;$B278)</f>
        <v>0.5</v>
      </c>
      <c r="AN278" s="8">
        <f>SUMIFS('Aceite Virgen'!AN$6:AN$257,'Aceite Virgen'!$A$6:$A$257,"&gt;="&amp;$A278,'Aceite Virgen'!$B$6:$B$257,"&lt;="&amp;$B278)</f>
        <v>0</v>
      </c>
      <c r="AO278" s="8">
        <f>SUMIFS('Aceite Virgen'!AO$6:AO$257,'Aceite Virgen'!$A$6:$A$257,"&gt;="&amp;$A278,'Aceite Virgen'!$B$6:$B$257,"&lt;="&amp;$B278)</f>
        <v>0.61</v>
      </c>
      <c r="AP278" s="8">
        <f>SUMIFS('Aceite Virgen'!AP$6:AP$257,'Aceite Virgen'!$A$6:$A$257,"&gt;="&amp;$A278,'Aceite Virgen'!$B$6:$B$257,"&lt;="&amp;$B278)</f>
        <v>0</v>
      </c>
      <c r="AQ278" s="14"/>
      <c r="AR278" s="14"/>
      <c r="AT278" s="8">
        <f>SUMIFS('Aceite Virgen'!AT$6:AT$257,'Aceite Virgen'!$A$6:$A$257,"&gt;="&amp;$A278,'Aceite Virgen'!$B$6:$B$257,"&lt;="&amp;$B278)</f>
        <v>0.16</v>
      </c>
      <c r="AU278" s="8">
        <f>SUMIFS('Aceite Virgen'!AU$6:AU$257,'Aceite Virgen'!$A$6:$A$257,"&gt;="&amp;$A278,'Aceite Virgen'!$B$6:$B$257,"&lt;="&amp;$B278)</f>
        <v>0</v>
      </c>
      <c r="AV278" s="8">
        <f>SUMIFS('Aceite Virgen'!AV$6:AV$257,'Aceite Virgen'!$A$6:$A$257,"&gt;="&amp;$A278,'Aceite Virgen'!$B$6:$B$257,"&lt;="&amp;$B278)</f>
        <v>0.19</v>
      </c>
      <c r="AW278" s="8">
        <f>SUMIFS('Aceite Virgen'!AW$6:AW$257,'Aceite Virgen'!$A$6:$A$257,"&gt;="&amp;$A278,'Aceite Virgen'!$B$6:$B$257,"&lt;="&amp;$B278)</f>
        <v>0</v>
      </c>
      <c r="BA278" s="8">
        <f>SUMIFS('Aceite Virgen'!BA$6:BA$257,'Aceite Virgen'!$A$6:$A$257,"&gt;="&amp;A278,'Aceite Virgen'!$B$6:$B$257,"&lt;="&amp;B278)</f>
        <v>0.88</v>
      </c>
      <c r="BB278" s="8">
        <f>SUMIFS('Aceite Virgen'!BB$6:BB$257,'Aceite Virgen'!$A$6:$A$257,"&gt;="&amp;$A278,'Aceite Virgen'!$B$6:$B$257,"&lt;="&amp;$B278)</f>
        <v>0</v>
      </c>
      <c r="BC278" s="8">
        <f>SUMIFS('Aceite Virgen'!BC$6:BC$257,'Aceite Virgen'!$A$6:$A$257,"&gt;="&amp;$A278,'Aceite Virgen'!$B$6:$B$257,"&lt;="&amp;$B278)</f>
        <v>1.05</v>
      </c>
      <c r="BD278" s="8">
        <f>SUMIFS('Aceite Virgen'!BD$6:BD$257,'Aceite Virgen'!$A$6:$A$257,"&gt;="&amp;$A278,'Aceite Virgen'!$B$6:$B$257,"&lt;="&amp;$B278)</f>
        <v>0</v>
      </c>
      <c r="BH278" s="8">
        <f>SUMIFS('Aceite Virgen'!BH$6:BH$257,'Aceite Virgen'!$A$6:$A$257,"&gt;="&amp;$A278,'Aceite Virgen'!$B$6:$B$257,"&lt;="&amp;$B278)</f>
        <v>0</v>
      </c>
      <c r="BI278" s="8">
        <f>SUMIFS('Aceite Virgen'!BI$6:BI$257,'Aceite Virgen'!$A$6:$A$257,"&gt;="&amp;$A278,'Aceite Virgen'!$B$6:$B$257,"&lt;="&amp;$B278)</f>
        <v>0</v>
      </c>
      <c r="BJ278" s="8">
        <f>SUMIFS('Aceite Virgen'!BJ$6:BJ$257,'Aceite Virgen'!$A$6:$A$257,"&gt;="&amp;$A278,'Aceite Virgen'!$B$6:$B$257,"&lt;="&amp;$B278)</f>
        <v>0</v>
      </c>
      <c r="BK278" s="8">
        <f>SUMIFS('Aceite Virgen'!BK$6:BK$257,'Aceite Virgen'!$A$6:$A$257,"&gt;="&amp;$A278,'Aceite Virgen'!$B$6:$B$257,"&lt;="&amp;$B278)</f>
        <v>0</v>
      </c>
      <c r="BO278" s="8">
        <f>SUMIFS('Aceite Virgen'!BO$6:BO$257,'Aceite Virgen'!$A$6:$A$257,"&gt;="&amp;$A278,'Aceite Virgen'!$B$6:$B$257,"&lt;="&amp;$B278)</f>
        <v>0.32</v>
      </c>
      <c r="BP278" s="8">
        <f>SUMIFS('Aceite Virgen'!BP$6:BP$257,'Aceite Virgen'!$A$6:$A$257,"&gt;="&amp;$A278,'Aceite Virgen'!$B$6:$B$257,"&lt;="&amp;$B278)</f>
        <v>0.83</v>
      </c>
      <c r="BQ278" s="8">
        <f>SUMIFS('Aceite Virgen'!BQ$6:BQ$257,'Aceite Virgen'!$A$6:$A$257,"&gt;="&amp;$A278,'Aceite Virgen'!$B$6:$B$257,"&lt;="&amp;$B278)</f>
        <v>0.31</v>
      </c>
      <c r="BR278" s="8">
        <f>SUMIFS('Aceite Virgen'!BR$6:BR$257,'Aceite Virgen'!$A$6:$A$257,"&gt;="&amp;$A278,'Aceite Virgen'!$B$6:$B$257,"&lt;="&amp;$B278)</f>
        <v>0</v>
      </c>
      <c r="BV278" s="8">
        <f>SUMIFS('Aceite Virgen'!BV$6:BV$257,'Aceite Virgen'!$A$6:$A$257,"&gt;="&amp;$A278,'Aceite Virgen'!$B$6:$B$257,"&lt;="&amp;$B278)</f>
        <v>0.26</v>
      </c>
      <c r="BW278" s="8">
        <f>SUMIFS('Aceite Virgen'!BW$6:BW$257,'Aceite Virgen'!$A$6:$A$257,"&gt;="&amp;$A278,'Aceite Virgen'!$B$6:$B$257,"&lt;="&amp;$B278)</f>
        <v>2.67</v>
      </c>
      <c r="BX278" s="8">
        <f>SUMIFS('Aceite Virgen'!BX$6:BX$257,'Aceite Virgen'!$A$6:$A$257,"&gt;="&amp;$A278,'Aceite Virgen'!$B$6:$B$257,"&lt;="&amp;$B278)</f>
        <v>0</v>
      </c>
      <c r="BY278" s="8">
        <f>SUMIFS('Aceite Virgen'!BY$6:BY$257,'Aceite Virgen'!$A$6:$A$257,"&gt;="&amp;$A278,'Aceite Virgen'!$B$6:$B$257,"&lt;="&amp;$B278)</f>
        <v>0</v>
      </c>
      <c r="CC278" s="8">
        <f>SUMIFS('Aceite Virgen'!CC$6:CC$257,'Aceite Virgen'!$A$6:$A$257,"&gt;="&amp;$A278,'Aceite Virgen'!$B$6:$B$257,"&lt;="&amp;$B278)</f>
        <v>0.4</v>
      </c>
      <c r="CD278" s="8">
        <f>SUMIFS('Aceite Virgen'!CD$6:CD$257,'Aceite Virgen'!$A$6:$A$257,"&gt;="&amp;$A278,'Aceite Virgen'!$B$6:$B$257,"&lt;="&amp;$B278)</f>
        <v>2.86</v>
      </c>
      <c r="CE278" s="8">
        <f>SUMIFS('Aceite Virgen'!CE$6:CE$257,'Aceite Virgen'!$A$6:$A$257,"&gt;="&amp;$A278,'Aceite Virgen'!$B$6:$B$257,"&lt;="&amp;$B278)</f>
        <v>0</v>
      </c>
      <c r="CF278" s="8">
        <f>SUMIFS('Aceite Virgen'!CF$6:CF$257,'Aceite Virgen'!$A$6:$A$257,"&gt;="&amp;$A278,'Aceite Virgen'!$B$6:$B$257,"&lt;="&amp;$B278)</f>
        <v>0</v>
      </c>
      <c r="CJ278" s="8">
        <f>SUMIFS('Aceite Virgen'!CJ$6:CJ$257,'Aceite Virgen'!$A$6:$A$257,"&gt;="&amp;$A278,'Aceite Virgen'!$B$6:$B$257,"&lt;="&amp;$B278)</f>
        <v>0.34</v>
      </c>
      <c r="CK278" s="8">
        <f>SUMIFS('Aceite Virgen'!CK$6:CK$257,'Aceite Virgen'!$A$6:$A$257,"&gt;="&amp;$A278,'Aceite Virgen'!$B$6:$B$257,"&lt;="&amp;$B278)</f>
        <v>0</v>
      </c>
      <c r="CL278" s="8">
        <f>SUMIFS('Aceite Virgen'!CL$6:CL$257,'Aceite Virgen'!$A$6:$A$257,"&gt;="&amp;$A278,'Aceite Virgen'!$B$6:$B$257,"&lt;="&amp;$B278)</f>
        <v>0.42</v>
      </c>
      <c r="CM278" s="8">
        <f>SUMIFS('Aceite Virgen'!CM$6:CM$257,'Aceite Virgen'!$A$6:$A$257,"&gt;="&amp;$A278,'Aceite Virgen'!$B$6:$B$257,"&lt;="&amp;$B278)</f>
        <v>0</v>
      </c>
      <c r="CQ278" s="8">
        <f>SUMIFS('Aceite Virgen'!CQ$6:CQ$257,'Aceite Virgen'!$A$6:$A$257,"&gt;="&amp;$A278,'Aceite Virgen'!$B$6:$B$257,"&lt;="&amp;$B278)</f>
        <v>0</v>
      </c>
      <c r="CR278" s="8">
        <f>SUMIFS('Aceite Virgen'!CR$6:CR$257,'Aceite Virgen'!$A$6:$A$257,"&gt;="&amp;$A278,'Aceite Virgen'!$B$6:$B$257,"&lt;="&amp;$B278)</f>
        <v>0</v>
      </c>
      <c r="CS278" s="8">
        <f>SUMIFS('Aceite Virgen'!CS$6:CS$257,'Aceite Virgen'!$A$6:$A$257,"&gt;="&amp;$A278,'Aceite Virgen'!$B$6:$B$257,"&lt;="&amp;$B278)</f>
        <v>0</v>
      </c>
      <c r="CT278" s="8">
        <f>SUMIFS('Aceite Virgen'!CT$6:CT$257,'Aceite Virgen'!$A$6:$A$257,"&gt;="&amp;$A278,'Aceite Virgen'!$B$6:$B$257,"&lt;="&amp;$B278)</f>
        <v>0</v>
      </c>
    </row>
    <row r="279" spans="1:98" x14ac:dyDescent="0.3">
      <c r="A279" s="14">
        <f>'TAM Aceite Virgen'!B27</f>
        <v>4.9000000000000004</v>
      </c>
      <c r="B279" s="14">
        <f>'TAM Aceite Virgen'!C27</f>
        <v>5</v>
      </c>
      <c r="C279" s="14"/>
      <c r="D279" s="8">
        <f>SUMIFS('Aceite Virgen'!D$6:D$257,'Aceite Virgen'!$A$6:$A$257,"&gt;="&amp;$A279,'Aceite Virgen'!$B$6:$B$257,"&lt;="&amp;$B279)</f>
        <v>0.82000000000000006</v>
      </c>
      <c r="E279" s="8">
        <f>SUMIFS('Aceite Virgen'!E$6:E$257,'Aceite Virgen'!$A$6:$A$257,"&gt;="&amp;$A279,'Aceite Virgen'!$B$6:$B$257,"&lt;="&amp;$B279)</f>
        <v>0.83</v>
      </c>
      <c r="F279" s="8">
        <f>SUMIFS('Aceite Virgen'!F$6:F$257,'Aceite Virgen'!$A$6:$A$257,"&gt;="&amp;$A279,'Aceite Virgen'!$B$6:$B$257,"&lt;="&amp;$B279)</f>
        <v>0.96</v>
      </c>
      <c r="G279" s="8">
        <f>SUMIFS('Aceite Virgen'!G$6:G$257,'Aceite Virgen'!$A$6:$A$257,"&gt;="&amp;$A279,'Aceite Virgen'!$B$6:$B$257,"&lt;="&amp;$B279)</f>
        <v>0</v>
      </c>
      <c r="H279" s="14"/>
      <c r="I279" s="14"/>
      <c r="J279" s="14"/>
      <c r="K279" s="8">
        <f>SUMIFS('Aceite Virgen'!K$6:K$257,'Aceite Virgen'!$A$6:$A$257,"&gt;="&amp;$A279,'Aceite Virgen'!$B$6:$B$257,"&lt;="&amp;$B279)</f>
        <v>0.47</v>
      </c>
      <c r="L279" s="8">
        <f>SUMIFS('Aceite Virgen'!L$6:L$257,'Aceite Virgen'!$A$6:$A$257,"&gt;="&amp;$A279,'Aceite Virgen'!$B$6:$B$257,"&lt;="&amp;$B279)</f>
        <v>2.33</v>
      </c>
      <c r="M279" s="8">
        <f>SUMIFS('Aceite Virgen'!M$6:M$257,'Aceite Virgen'!$A$6:$A$257,"&gt;="&amp;$A279,'Aceite Virgen'!$B$6:$B$257,"&lt;="&amp;$B279)</f>
        <v>0</v>
      </c>
      <c r="N279" s="8">
        <f>SUMIFS('Aceite Virgen'!N$6:N$257,'Aceite Virgen'!$A$6:$A$257,"&gt;="&amp;$A279,'Aceite Virgen'!$B$6:$B$257,"&lt;="&amp;$B279)</f>
        <v>0</v>
      </c>
      <c r="O279" s="14"/>
      <c r="P279" s="14"/>
      <c r="Q279" s="14"/>
      <c r="R279" s="8">
        <f>SUMIFS('Aceite Virgen'!R$6:R$257,'Aceite Virgen'!$A$6:$A$257,"&gt;="&amp;$A279,'Aceite Virgen'!$B$6:$B$257,"&lt;="&amp;$B279)</f>
        <v>1.78</v>
      </c>
      <c r="S279" s="8">
        <f>SUMIFS('Aceite Virgen'!S$6:S$257,'Aceite Virgen'!$A$6:$A$257,"&gt;="&amp;$A279,'Aceite Virgen'!$B$6:$B$257,"&lt;="&amp;$B279)</f>
        <v>1.1200000000000001</v>
      </c>
      <c r="T279" s="8">
        <f>SUMIFS('Aceite Virgen'!T$6:T$257,'Aceite Virgen'!$A$6:$A$257,"&gt;="&amp;$A279,'Aceite Virgen'!$B$6:$B$257,"&lt;="&amp;$B279)</f>
        <v>1.89</v>
      </c>
      <c r="U279" s="8">
        <f>SUMIFS('Aceite Virgen'!U$6:U$257,'Aceite Virgen'!$A$6:$A$257,"&gt;="&amp;$A279,'Aceite Virgen'!$B$6:$B$257,"&lt;="&amp;$B279)</f>
        <v>0</v>
      </c>
      <c r="V279" s="14"/>
      <c r="W279" s="14"/>
      <c r="X279" s="14"/>
      <c r="Y279" s="8">
        <f>SUMIFS('Aceite Virgen'!Y$6:Y$257,'Aceite Virgen'!$A$6:$A$257,"&gt;="&amp;$A279,'Aceite Virgen'!$B$6:$B$257,"&lt;="&amp;$B279)</f>
        <v>0.94000000000000006</v>
      </c>
      <c r="Z279" s="8">
        <f>SUMIFS('Aceite Virgen'!Z$6:Z$257,'Aceite Virgen'!$A$6:$A$257,"&gt;="&amp;$A279,'Aceite Virgen'!$B$6:$B$257,"&lt;="&amp;$B279)</f>
        <v>0</v>
      </c>
      <c r="AA279" s="8">
        <f>SUMIFS('Aceite Virgen'!AA$6:AA$257,'Aceite Virgen'!$A$6:$A$257,"&gt;="&amp;$A279,'Aceite Virgen'!$B$6:$B$257,"&lt;="&amp;$B279)</f>
        <v>0.69</v>
      </c>
      <c r="AB279" s="8">
        <f>SUMIFS('Aceite Virgen'!AB$6:AB$257,'Aceite Virgen'!$A$6:$A$257,"&gt;="&amp;$A279,'Aceite Virgen'!$B$6:$B$257,"&lt;="&amp;$B279)</f>
        <v>0</v>
      </c>
      <c r="AC279" s="14"/>
      <c r="AD279" s="14"/>
      <c r="AE279" s="14"/>
      <c r="AF279" s="8">
        <f>SUMIFS('Aceite Virgen'!AF$6:AF$257,'Aceite Virgen'!$A$6:$A$257,"&gt;="&amp;$A279,'Aceite Virgen'!$B$6:$B$257,"&lt;="&amp;$B279)</f>
        <v>2.1</v>
      </c>
      <c r="AG279" s="8">
        <f>SUMIFS('Aceite Virgen'!AG$6:AG$257,'Aceite Virgen'!$A$6:$A$257,"&gt;="&amp;$A279,'Aceite Virgen'!$B$6:$B$257,"&lt;="&amp;$B279)</f>
        <v>3.57</v>
      </c>
      <c r="AH279" s="8">
        <f>SUMIFS('Aceite Virgen'!AH$6:AH$257,'Aceite Virgen'!$A$6:$A$257,"&gt;="&amp;$A279,'Aceite Virgen'!$B$6:$B$257,"&lt;="&amp;$B279)</f>
        <v>1.4700000000000002</v>
      </c>
      <c r="AI279" s="8">
        <f>SUMIFS('Aceite Virgen'!AI$6:AI$257,'Aceite Virgen'!$A$6:$A$257,"&gt;="&amp;$A279,'Aceite Virgen'!$B$6:$B$257,"&lt;="&amp;$B279)</f>
        <v>6.23</v>
      </c>
      <c r="AJ279" s="14"/>
      <c r="AK279" s="14"/>
      <c r="AL279" s="14"/>
      <c r="AM279" s="8">
        <f>SUMIFS('Aceite Virgen'!AM$6:AM$257,'Aceite Virgen'!$A$6:$A$257,"&gt;="&amp;$A279,'Aceite Virgen'!$B$6:$B$257,"&lt;="&amp;$B279)</f>
        <v>0.76</v>
      </c>
      <c r="AN279" s="8">
        <f>SUMIFS('Aceite Virgen'!AN$6:AN$257,'Aceite Virgen'!$A$6:$A$257,"&gt;="&amp;$A279,'Aceite Virgen'!$B$6:$B$257,"&lt;="&amp;$B279)</f>
        <v>5.14</v>
      </c>
      <c r="AO279" s="8">
        <f>SUMIFS('Aceite Virgen'!AO$6:AO$257,'Aceite Virgen'!$A$6:$A$257,"&gt;="&amp;$A279,'Aceite Virgen'!$B$6:$B$257,"&lt;="&amp;$B279)</f>
        <v>0.17</v>
      </c>
      <c r="AP279" s="8">
        <f>SUMIFS('Aceite Virgen'!AP$6:AP$257,'Aceite Virgen'!$A$6:$A$257,"&gt;="&amp;$A279,'Aceite Virgen'!$B$6:$B$257,"&lt;="&amp;$B279)</f>
        <v>1.67</v>
      </c>
      <c r="AQ279" s="14"/>
      <c r="AR279" s="14"/>
      <c r="AT279" s="8">
        <f>SUMIFS('Aceite Virgen'!AT$6:AT$257,'Aceite Virgen'!$A$6:$A$257,"&gt;="&amp;$A279,'Aceite Virgen'!$B$6:$B$257,"&lt;="&amp;$B279)</f>
        <v>0.16</v>
      </c>
      <c r="AU279" s="8">
        <f>SUMIFS('Aceite Virgen'!AU$6:AU$257,'Aceite Virgen'!$A$6:$A$257,"&gt;="&amp;$A279,'Aceite Virgen'!$B$6:$B$257,"&lt;="&amp;$B279)</f>
        <v>1.1499999999999999</v>
      </c>
      <c r="AV279" s="8">
        <f>SUMIFS('Aceite Virgen'!AV$6:AV$257,'Aceite Virgen'!$A$6:$A$257,"&gt;="&amp;$A279,'Aceite Virgen'!$B$6:$B$257,"&lt;="&amp;$B279)</f>
        <v>0</v>
      </c>
      <c r="AW279" s="8">
        <f>SUMIFS('Aceite Virgen'!AW$6:AW$257,'Aceite Virgen'!$A$6:$A$257,"&gt;="&amp;$A279,'Aceite Virgen'!$B$6:$B$257,"&lt;="&amp;$B279)</f>
        <v>0</v>
      </c>
      <c r="BA279" s="8">
        <f>SUMIFS('Aceite Virgen'!BA$6:BA$257,'Aceite Virgen'!$A$6:$A$257,"&gt;="&amp;A279,'Aceite Virgen'!$B$6:$B$257,"&lt;="&amp;B279)</f>
        <v>0.05</v>
      </c>
      <c r="BB279" s="8">
        <f>SUMIFS('Aceite Virgen'!BB$6:BB$257,'Aceite Virgen'!$A$6:$A$257,"&gt;="&amp;$A279,'Aceite Virgen'!$B$6:$B$257,"&lt;="&amp;$B279)</f>
        <v>0.46</v>
      </c>
      <c r="BC279" s="8">
        <f>SUMIFS('Aceite Virgen'!BC$6:BC$257,'Aceite Virgen'!$A$6:$A$257,"&gt;="&amp;$A279,'Aceite Virgen'!$B$6:$B$257,"&lt;="&amp;$B279)</f>
        <v>0</v>
      </c>
      <c r="BD279" s="8">
        <f>SUMIFS('Aceite Virgen'!BD$6:BD$257,'Aceite Virgen'!$A$6:$A$257,"&gt;="&amp;$A279,'Aceite Virgen'!$B$6:$B$257,"&lt;="&amp;$B279)</f>
        <v>0</v>
      </c>
      <c r="BH279" s="8">
        <f>SUMIFS('Aceite Virgen'!BH$6:BH$257,'Aceite Virgen'!$A$6:$A$257,"&gt;="&amp;$A279,'Aceite Virgen'!$B$6:$B$257,"&lt;="&amp;$B279)</f>
        <v>0.14000000000000001</v>
      </c>
      <c r="BI279" s="8">
        <f>SUMIFS('Aceite Virgen'!BI$6:BI$257,'Aceite Virgen'!$A$6:$A$257,"&gt;="&amp;$A279,'Aceite Virgen'!$B$6:$B$257,"&lt;="&amp;$B279)</f>
        <v>0</v>
      </c>
      <c r="BJ279" s="8">
        <f>SUMIFS('Aceite Virgen'!BJ$6:BJ$257,'Aceite Virgen'!$A$6:$A$257,"&gt;="&amp;$A279,'Aceite Virgen'!$B$6:$B$257,"&lt;="&amp;$B279)</f>
        <v>0.16</v>
      </c>
      <c r="BK279" s="8">
        <f>SUMIFS('Aceite Virgen'!BK$6:BK$257,'Aceite Virgen'!$A$6:$A$257,"&gt;="&amp;$A279,'Aceite Virgen'!$B$6:$B$257,"&lt;="&amp;$B279)</f>
        <v>0</v>
      </c>
      <c r="BO279" s="8">
        <f>SUMIFS('Aceite Virgen'!BO$6:BO$257,'Aceite Virgen'!$A$6:$A$257,"&gt;="&amp;$A279,'Aceite Virgen'!$B$6:$B$257,"&lt;="&amp;$B279)</f>
        <v>0.21000000000000002</v>
      </c>
      <c r="BP279" s="8">
        <f>SUMIFS('Aceite Virgen'!BP$6:BP$257,'Aceite Virgen'!$A$6:$A$257,"&gt;="&amp;$A279,'Aceite Virgen'!$B$6:$B$257,"&lt;="&amp;$B279)</f>
        <v>0</v>
      </c>
      <c r="BQ279" s="8">
        <f>SUMIFS('Aceite Virgen'!BQ$6:BQ$257,'Aceite Virgen'!$A$6:$A$257,"&gt;="&amp;$A279,'Aceite Virgen'!$B$6:$B$257,"&lt;="&amp;$B279)</f>
        <v>0.12</v>
      </c>
      <c r="BR279" s="8">
        <f>SUMIFS('Aceite Virgen'!BR$6:BR$257,'Aceite Virgen'!$A$6:$A$257,"&gt;="&amp;$A279,'Aceite Virgen'!$B$6:$B$257,"&lt;="&amp;$B279)</f>
        <v>0</v>
      </c>
      <c r="BV279" s="8">
        <f>SUMIFS('Aceite Virgen'!BV$6:BV$257,'Aceite Virgen'!$A$6:$A$257,"&gt;="&amp;$A279,'Aceite Virgen'!$B$6:$B$257,"&lt;="&amp;$B279)</f>
        <v>0.38</v>
      </c>
      <c r="BW279" s="8">
        <f>SUMIFS('Aceite Virgen'!BW$6:BW$257,'Aceite Virgen'!$A$6:$A$257,"&gt;="&amp;$A279,'Aceite Virgen'!$B$6:$B$257,"&lt;="&amp;$B279)</f>
        <v>3.94</v>
      </c>
      <c r="BX279" s="8">
        <f>SUMIFS('Aceite Virgen'!BX$6:BX$257,'Aceite Virgen'!$A$6:$A$257,"&gt;="&amp;$A279,'Aceite Virgen'!$B$6:$B$257,"&lt;="&amp;$B279)</f>
        <v>0</v>
      </c>
      <c r="BY279" s="8">
        <f>SUMIFS('Aceite Virgen'!BY$6:BY$257,'Aceite Virgen'!$A$6:$A$257,"&gt;="&amp;$A279,'Aceite Virgen'!$B$6:$B$257,"&lt;="&amp;$B279)</f>
        <v>0</v>
      </c>
      <c r="CC279" s="8">
        <f>SUMIFS('Aceite Virgen'!CC$6:CC$257,'Aceite Virgen'!$A$6:$A$257,"&gt;="&amp;$A279,'Aceite Virgen'!$B$6:$B$257,"&lt;="&amp;$B279)</f>
        <v>0</v>
      </c>
      <c r="CD279" s="8">
        <f>SUMIFS('Aceite Virgen'!CD$6:CD$257,'Aceite Virgen'!$A$6:$A$257,"&gt;="&amp;$A279,'Aceite Virgen'!$B$6:$B$257,"&lt;="&amp;$B279)</f>
        <v>0</v>
      </c>
      <c r="CE279" s="8">
        <f>SUMIFS('Aceite Virgen'!CE$6:CE$257,'Aceite Virgen'!$A$6:$A$257,"&gt;="&amp;$A279,'Aceite Virgen'!$B$6:$B$257,"&lt;="&amp;$B279)</f>
        <v>0</v>
      </c>
      <c r="CF279" s="8">
        <f>SUMIFS('Aceite Virgen'!CF$6:CF$257,'Aceite Virgen'!$A$6:$A$257,"&gt;="&amp;$A279,'Aceite Virgen'!$B$6:$B$257,"&lt;="&amp;$B279)</f>
        <v>0</v>
      </c>
      <c r="CJ279" s="8">
        <f>SUMIFS('Aceite Virgen'!CJ$6:CJ$257,'Aceite Virgen'!$A$6:$A$257,"&gt;="&amp;$A279,'Aceite Virgen'!$B$6:$B$257,"&lt;="&amp;$B279)</f>
        <v>0.61</v>
      </c>
      <c r="CK279" s="8">
        <f>SUMIFS('Aceite Virgen'!CK$6:CK$257,'Aceite Virgen'!$A$6:$A$257,"&gt;="&amp;$A279,'Aceite Virgen'!$B$6:$B$257,"&lt;="&amp;$B279)</f>
        <v>5.76</v>
      </c>
      <c r="CL279" s="8">
        <f>SUMIFS('Aceite Virgen'!CL$6:CL$257,'Aceite Virgen'!$A$6:$A$257,"&gt;="&amp;$A279,'Aceite Virgen'!$B$6:$B$257,"&lt;="&amp;$B279)</f>
        <v>0.11</v>
      </c>
      <c r="CM279" s="8">
        <f>SUMIFS('Aceite Virgen'!CM$6:CM$257,'Aceite Virgen'!$A$6:$A$257,"&gt;="&amp;$A279,'Aceite Virgen'!$B$6:$B$257,"&lt;="&amp;$B279)</f>
        <v>0</v>
      </c>
      <c r="CQ279" s="8">
        <f>SUMIFS('Aceite Virgen'!CQ$6:CQ$257,'Aceite Virgen'!$A$6:$A$257,"&gt;="&amp;$A279,'Aceite Virgen'!$B$6:$B$257,"&lt;="&amp;$B279)</f>
        <v>0.21</v>
      </c>
      <c r="CR279" s="8">
        <f>SUMIFS('Aceite Virgen'!CR$6:CR$257,'Aceite Virgen'!$A$6:$A$257,"&gt;="&amp;$A279,'Aceite Virgen'!$B$6:$B$257,"&lt;="&amp;$B279)</f>
        <v>0</v>
      </c>
      <c r="CS279" s="8">
        <f>SUMIFS('Aceite Virgen'!CS$6:CS$257,'Aceite Virgen'!$A$6:$A$257,"&gt;="&amp;$A279,'Aceite Virgen'!$B$6:$B$257,"&lt;="&amp;$B279)</f>
        <v>0.27</v>
      </c>
      <c r="CT279" s="8">
        <f>SUMIFS('Aceite Virgen'!CT$6:CT$257,'Aceite Virgen'!$A$6:$A$257,"&gt;="&amp;$A279,'Aceite Virgen'!$B$6:$B$257,"&lt;="&amp;$B279)</f>
        <v>0</v>
      </c>
    </row>
    <row r="280" spans="1:98" x14ac:dyDescent="0.3">
      <c r="A280" s="14">
        <f>'TAM Aceite Virgen'!B28</f>
        <v>5</v>
      </c>
      <c r="B280" s="14">
        <f>'TAM Aceite Virgen'!C28</f>
        <v>5.0999999999999996</v>
      </c>
      <c r="C280" s="14"/>
      <c r="D280" s="8">
        <f>SUMIFS('Aceite Virgen'!D$6:D$257,'Aceite Virgen'!$A$6:$A$257,"&gt;="&amp;$A280,'Aceite Virgen'!$B$6:$B$257,"&lt;="&amp;$B280)</f>
        <v>0</v>
      </c>
      <c r="E280" s="8">
        <f>SUMIFS('Aceite Virgen'!E$6:E$257,'Aceite Virgen'!$A$6:$A$257,"&gt;="&amp;$A280,'Aceite Virgen'!$B$6:$B$257,"&lt;="&amp;$B280)</f>
        <v>0</v>
      </c>
      <c r="F280" s="8">
        <f>SUMIFS('Aceite Virgen'!F$6:F$257,'Aceite Virgen'!$A$6:$A$257,"&gt;="&amp;$A280,'Aceite Virgen'!$B$6:$B$257,"&lt;="&amp;$B280)</f>
        <v>0</v>
      </c>
      <c r="G280" s="8">
        <f>SUMIFS('Aceite Virgen'!G$6:G$257,'Aceite Virgen'!$A$6:$A$257,"&gt;="&amp;$A280,'Aceite Virgen'!$B$6:$B$257,"&lt;="&amp;$B280)</f>
        <v>0</v>
      </c>
      <c r="H280" s="14"/>
      <c r="I280" s="14"/>
      <c r="J280" s="14"/>
      <c r="K280" s="8">
        <f>SUMIFS('Aceite Virgen'!K$6:K$257,'Aceite Virgen'!$A$6:$A$257,"&gt;="&amp;$A280,'Aceite Virgen'!$B$6:$B$257,"&lt;="&amp;$B280)</f>
        <v>0.56000000000000005</v>
      </c>
      <c r="L280" s="8">
        <f>SUMIFS('Aceite Virgen'!L$6:L$257,'Aceite Virgen'!$A$6:$A$257,"&gt;="&amp;$A280,'Aceite Virgen'!$B$6:$B$257,"&lt;="&amp;$B280)</f>
        <v>0</v>
      </c>
      <c r="M280" s="8">
        <f>SUMIFS('Aceite Virgen'!M$6:M$257,'Aceite Virgen'!$A$6:$A$257,"&gt;="&amp;$A280,'Aceite Virgen'!$B$6:$B$257,"&lt;="&amp;$B280)</f>
        <v>0.73</v>
      </c>
      <c r="N280" s="8">
        <f>SUMIFS('Aceite Virgen'!N$6:N$257,'Aceite Virgen'!$A$6:$A$257,"&gt;="&amp;$A280,'Aceite Virgen'!$B$6:$B$257,"&lt;="&amp;$B280)</f>
        <v>0</v>
      </c>
      <c r="O280" s="14"/>
      <c r="P280" s="14"/>
      <c r="Q280" s="14"/>
      <c r="R280" s="8">
        <f>SUMIFS('Aceite Virgen'!R$6:R$257,'Aceite Virgen'!$A$6:$A$257,"&gt;="&amp;$A280,'Aceite Virgen'!$B$6:$B$257,"&lt;="&amp;$B280)</f>
        <v>0.38</v>
      </c>
      <c r="S280" s="8">
        <f>SUMIFS('Aceite Virgen'!S$6:S$257,'Aceite Virgen'!$A$6:$A$257,"&gt;="&amp;$A280,'Aceite Virgen'!$B$6:$B$257,"&lt;="&amp;$B280)</f>
        <v>0</v>
      </c>
      <c r="T280" s="8">
        <f>SUMIFS('Aceite Virgen'!T$6:T$257,'Aceite Virgen'!$A$6:$A$257,"&gt;="&amp;$A280,'Aceite Virgen'!$B$6:$B$257,"&lt;="&amp;$B280)</f>
        <v>0.53</v>
      </c>
      <c r="U280" s="8">
        <f>SUMIFS('Aceite Virgen'!U$6:U$257,'Aceite Virgen'!$A$6:$A$257,"&gt;="&amp;$A280,'Aceite Virgen'!$B$6:$B$257,"&lt;="&amp;$B280)</f>
        <v>0</v>
      </c>
      <c r="V280" s="14"/>
      <c r="W280" s="14"/>
      <c r="X280" s="14"/>
      <c r="Y280" s="8">
        <f>SUMIFS('Aceite Virgen'!Y$6:Y$257,'Aceite Virgen'!$A$6:$A$257,"&gt;="&amp;$A280,'Aceite Virgen'!$B$6:$B$257,"&lt;="&amp;$B280)</f>
        <v>0.71</v>
      </c>
      <c r="Z280" s="8">
        <f>SUMIFS('Aceite Virgen'!Z$6:Z$257,'Aceite Virgen'!$A$6:$A$257,"&gt;="&amp;$A280,'Aceite Virgen'!$B$6:$B$257,"&lt;="&amp;$B280)</f>
        <v>0</v>
      </c>
      <c r="AA280" s="8">
        <f>SUMIFS('Aceite Virgen'!AA$6:AA$257,'Aceite Virgen'!$A$6:$A$257,"&gt;="&amp;$A280,'Aceite Virgen'!$B$6:$B$257,"&lt;="&amp;$B280)</f>
        <v>0</v>
      </c>
      <c r="AB280" s="8">
        <f>SUMIFS('Aceite Virgen'!AB$6:AB$257,'Aceite Virgen'!$A$6:$A$257,"&gt;="&amp;$A280,'Aceite Virgen'!$B$6:$B$257,"&lt;="&amp;$B280)</f>
        <v>0</v>
      </c>
      <c r="AC280" s="14"/>
      <c r="AD280" s="14"/>
      <c r="AE280" s="14"/>
      <c r="AF280" s="8">
        <f>SUMIFS('Aceite Virgen'!AF$6:AF$257,'Aceite Virgen'!$A$6:$A$257,"&gt;="&amp;$A280,'Aceite Virgen'!$B$6:$B$257,"&lt;="&amp;$B280)</f>
        <v>0.34</v>
      </c>
      <c r="AG280" s="8">
        <f>SUMIFS('Aceite Virgen'!AG$6:AG$257,'Aceite Virgen'!$A$6:$A$257,"&gt;="&amp;$A280,'Aceite Virgen'!$B$6:$B$257,"&lt;="&amp;$B280)</f>
        <v>0</v>
      </c>
      <c r="AH280" s="8">
        <f>SUMIFS('Aceite Virgen'!AH$6:AH$257,'Aceite Virgen'!$A$6:$A$257,"&gt;="&amp;$A280,'Aceite Virgen'!$B$6:$B$257,"&lt;="&amp;$B280)</f>
        <v>0.4</v>
      </c>
      <c r="AI280" s="8">
        <f>SUMIFS('Aceite Virgen'!AI$6:AI$257,'Aceite Virgen'!$A$6:$A$257,"&gt;="&amp;$A280,'Aceite Virgen'!$B$6:$B$257,"&lt;="&amp;$B280)</f>
        <v>0</v>
      </c>
      <c r="AJ280" s="14"/>
      <c r="AK280" s="14"/>
      <c r="AL280" s="14"/>
      <c r="AM280" s="8">
        <f>SUMIFS('Aceite Virgen'!AM$6:AM$257,'Aceite Virgen'!$A$6:$A$257,"&gt;="&amp;$A280,'Aceite Virgen'!$B$6:$B$257,"&lt;="&amp;$B280)</f>
        <v>0</v>
      </c>
      <c r="AN280" s="8">
        <f>SUMIFS('Aceite Virgen'!AN$6:AN$257,'Aceite Virgen'!$A$6:$A$257,"&gt;="&amp;$A280,'Aceite Virgen'!$B$6:$B$257,"&lt;="&amp;$B280)</f>
        <v>0</v>
      </c>
      <c r="AO280" s="8">
        <f>SUMIFS('Aceite Virgen'!AO$6:AO$257,'Aceite Virgen'!$A$6:$A$257,"&gt;="&amp;$A280,'Aceite Virgen'!$B$6:$B$257,"&lt;="&amp;$B280)</f>
        <v>0</v>
      </c>
      <c r="AP280" s="8">
        <f>SUMIFS('Aceite Virgen'!AP$6:AP$257,'Aceite Virgen'!$A$6:$A$257,"&gt;="&amp;$A280,'Aceite Virgen'!$B$6:$B$257,"&lt;="&amp;$B280)</f>
        <v>0</v>
      </c>
      <c r="AQ280" s="14"/>
      <c r="AR280" s="14"/>
      <c r="AT280" s="8">
        <f>SUMIFS('Aceite Virgen'!AT$6:AT$257,'Aceite Virgen'!$A$6:$A$257,"&gt;="&amp;$A280,'Aceite Virgen'!$B$6:$B$257,"&lt;="&amp;$B280)</f>
        <v>0</v>
      </c>
      <c r="AU280" s="8">
        <f>SUMIFS('Aceite Virgen'!AU$6:AU$257,'Aceite Virgen'!$A$6:$A$257,"&gt;="&amp;$A280,'Aceite Virgen'!$B$6:$B$257,"&lt;="&amp;$B280)</f>
        <v>0</v>
      </c>
      <c r="AV280" s="8">
        <f>SUMIFS('Aceite Virgen'!AV$6:AV$257,'Aceite Virgen'!$A$6:$A$257,"&gt;="&amp;$A280,'Aceite Virgen'!$B$6:$B$257,"&lt;="&amp;$B280)</f>
        <v>0</v>
      </c>
      <c r="AW280" s="8">
        <f>SUMIFS('Aceite Virgen'!AW$6:AW$257,'Aceite Virgen'!$A$6:$A$257,"&gt;="&amp;$A280,'Aceite Virgen'!$B$6:$B$257,"&lt;="&amp;$B280)</f>
        <v>0</v>
      </c>
      <c r="BA280" s="8">
        <f>SUMIFS('Aceite Virgen'!BA$6:BA$257,'Aceite Virgen'!$A$6:$A$257,"&gt;="&amp;A280,'Aceite Virgen'!$B$6:$B$257,"&lt;="&amp;B280)</f>
        <v>0</v>
      </c>
      <c r="BB280" s="8">
        <f>SUMIFS('Aceite Virgen'!BB$6:BB$257,'Aceite Virgen'!$A$6:$A$257,"&gt;="&amp;$A280,'Aceite Virgen'!$B$6:$B$257,"&lt;="&amp;$B280)</f>
        <v>0</v>
      </c>
      <c r="BC280" s="8">
        <f>SUMIFS('Aceite Virgen'!BC$6:BC$257,'Aceite Virgen'!$A$6:$A$257,"&gt;="&amp;$A280,'Aceite Virgen'!$B$6:$B$257,"&lt;="&amp;$B280)</f>
        <v>0</v>
      </c>
      <c r="BD280" s="8">
        <f>SUMIFS('Aceite Virgen'!BD$6:BD$257,'Aceite Virgen'!$A$6:$A$257,"&gt;="&amp;$A280,'Aceite Virgen'!$B$6:$B$257,"&lt;="&amp;$B280)</f>
        <v>0</v>
      </c>
      <c r="BH280" s="8">
        <f>SUMIFS('Aceite Virgen'!BH$6:BH$257,'Aceite Virgen'!$A$6:$A$257,"&gt;="&amp;$A280,'Aceite Virgen'!$B$6:$B$257,"&lt;="&amp;$B280)</f>
        <v>0.28000000000000003</v>
      </c>
      <c r="BI280" s="8">
        <f>SUMIFS('Aceite Virgen'!BI$6:BI$257,'Aceite Virgen'!$A$6:$A$257,"&gt;="&amp;$A280,'Aceite Virgen'!$B$6:$B$257,"&lt;="&amp;$B280)</f>
        <v>0</v>
      </c>
      <c r="BJ280" s="8">
        <f>SUMIFS('Aceite Virgen'!BJ$6:BJ$257,'Aceite Virgen'!$A$6:$A$257,"&gt;="&amp;$A280,'Aceite Virgen'!$B$6:$B$257,"&lt;="&amp;$B280)</f>
        <v>0.32</v>
      </c>
      <c r="BK280" s="8">
        <f>SUMIFS('Aceite Virgen'!BK$6:BK$257,'Aceite Virgen'!$A$6:$A$257,"&gt;="&amp;$A280,'Aceite Virgen'!$B$6:$B$257,"&lt;="&amp;$B280)</f>
        <v>0</v>
      </c>
      <c r="BO280" s="8">
        <f>SUMIFS('Aceite Virgen'!BO$6:BO$257,'Aceite Virgen'!$A$6:$A$257,"&gt;="&amp;$A280,'Aceite Virgen'!$B$6:$B$257,"&lt;="&amp;$B280)</f>
        <v>0</v>
      </c>
      <c r="BP280" s="8">
        <f>SUMIFS('Aceite Virgen'!BP$6:BP$257,'Aceite Virgen'!$A$6:$A$257,"&gt;="&amp;$A280,'Aceite Virgen'!$B$6:$B$257,"&lt;="&amp;$B280)</f>
        <v>0</v>
      </c>
      <c r="BQ280" s="8">
        <f>SUMIFS('Aceite Virgen'!BQ$6:BQ$257,'Aceite Virgen'!$A$6:$A$257,"&gt;="&amp;$A280,'Aceite Virgen'!$B$6:$B$257,"&lt;="&amp;$B280)</f>
        <v>0</v>
      </c>
      <c r="BR280" s="8">
        <f>SUMIFS('Aceite Virgen'!BR$6:BR$257,'Aceite Virgen'!$A$6:$A$257,"&gt;="&amp;$A280,'Aceite Virgen'!$B$6:$B$257,"&lt;="&amp;$B280)</f>
        <v>0</v>
      </c>
      <c r="BV280" s="8">
        <f>SUMIFS('Aceite Virgen'!BV$6:BV$257,'Aceite Virgen'!$A$6:$A$257,"&gt;="&amp;$A280,'Aceite Virgen'!$B$6:$B$257,"&lt;="&amp;$B280)</f>
        <v>0.12</v>
      </c>
      <c r="BW280" s="8">
        <f>SUMIFS('Aceite Virgen'!BW$6:BW$257,'Aceite Virgen'!$A$6:$A$257,"&gt;="&amp;$A280,'Aceite Virgen'!$B$6:$B$257,"&lt;="&amp;$B280)</f>
        <v>0</v>
      </c>
      <c r="BX280" s="8">
        <f>SUMIFS('Aceite Virgen'!BX$6:BX$257,'Aceite Virgen'!$A$6:$A$257,"&gt;="&amp;$A280,'Aceite Virgen'!$B$6:$B$257,"&lt;="&amp;$B280)</f>
        <v>0</v>
      </c>
      <c r="BY280" s="8">
        <f>SUMIFS('Aceite Virgen'!BY$6:BY$257,'Aceite Virgen'!$A$6:$A$257,"&gt;="&amp;$A280,'Aceite Virgen'!$B$6:$B$257,"&lt;="&amp;$B280)</f>
        <v>0</v>
      </c>
      <c r="CC280" s="8">
        <f>SUMIFS('Aceite Virgen'!CC$6:CC$257,'Aceite Virgen'!$A$6:$A$257,"&gt;="&amp;$A280,'Aceite Virgen'!$B$6:$B$257,"&lt;="&amp;$B280)</f>
        <v>7.0000000000000007E-2</v>
      </c>
      <c r="CD280" s="8">
        <f>SUMIFS('Aceite Virgen'!CD$6:CD$257,'Aceite Virgen'!$A$6:$A$257,"&gt;="&amp;$A280,'Aceite Virgen'!$B$6:$B$257,"&lt;="&amp;$B280)</f>
        <v>0</v>
      </c>
      <c r="CE280" s="8">
        <f>SUMIFS('Aceite Virgen'!CE$6:CE$257,'Aceite Virgen'!$A$6:$A$257,"&gt;="&amp;$A280,'Aceite Virgen'!$B$6:$B$257,"&lt;="&amp;$B280)</f>
        <v>0</v>
      </c>
      <c r="CF280" s="8">
        <f>SUMIFS('Aceite Virgen'!CF$6:CF$257,'Aceite Virgen'!$A$6:$A$257,"&gt;="&amp;$A280,'Aceite Virgen'!$B$6:$B$257,"&lt;="&amp;$B280)</f>
        <v>0</v>
      </c>
      <c r="CJ280" s="8">
        <f>SUMIFS('Aceite Virgen'!CJ$6:CJ$257,'Aceite Virgen'!$A$6:$A$257,"&gt;="&amp;$A280,'Aceite Virgen'!$B$6:$B$257,"&lt;="&amp;$B280)</f>
        <v>0</v>
      </c>
      <c r="CK280" s="8">
        <f>SUMIFS('Aceite Virgen'!CK$6:CK$257,'Aceite Virgen'!$A$6:$A$257,"&gt;="&amp;$A280,'Aceite Virgen'!$B$6:$B$257,"&lt;="&amp;$B280)</f>
        <v>0</v>
      </c>
      <c r="CL280" s="8">
        <f>SUMIFS('Aceite Virgen'!CL$6:CL$257,'Aceite Virgen'!$A$6:$A$257,"&gt;="&amp;$A280,'Aceite Virgen'!$B$6:$B$257,"&lt;="&amp;$B280)</f>
        <v>0</v>
      </c>
      <c r="CM280" s="8">
        <f>SUMIFS('Aceite Virgen'!CM$6:CM$257,'Aceite Virgen'!$A$6:$A$257,"&gt;="&amp;$A280,'Aceite Virgen'!$B$6:$B$257,"&lt;="&amp;$B280)</f>
        <v>0</v>
      </c>
      <c r="CQ280" s="8">
        <f>SUMIFS('Aceite Virgen'!CQ$6:CQ$257,'Aceite Virgen'!$A$6:$A$257,"&gt;="&amp;$A280,'Aceite Virgen'!$B$6:$B$257,"&lt;="&amp;$B280)</f>
        <v>0</v>
      </c>
      <c r="CR280" s="8">
        <f>SUMIFS('Aceite Virgen'!CR$6:CR$257,'Aceite Virgen'!$A$6:$A$257,"&gt;="&amp;$A280,'Aceite Virgen'!$B$6:$B$257,"&lt;="&amp;$B280)</f>
        <v>0</v>
      </c>
      <c r="CS280" s="8">
        <f>SUMIFS('Aceite Virgen'!CS$6:CS$257,'Aceite Virgen'!$A$6:$A$257,"&gt;="&amp;$A280,'Aceite Virgen'!$B$6:$B$257,"&lt;="&amp;$B280)</f>
        <v>0</v>
      </c>
      <c r="CT280" s="8">
        <f>SUMIFS('Aceite Virgen'!CT$6:CT$257,'Aceite Virgen'!$A$6:$A$257,"&gt;="&amp;$A280,'Aceite Virgen'!$B$6:$B$257,"&lt;="&amp;$B280)</f>
        <v>0</v>
      </c>
    </row>
    <row r="281" spans="1:98" x14ac:dyDescent="0.3">
      <c r="A281" s="14">
        <f>'TAM Aceite Virgen'!B29</f>
        <v>5.0999999999999996</v>
      </c>
      <c r="B281" s="14">
        <f>'TAM Aceite Virgen'!C29</f>
        <v>5.2</v>
      </c>
      <c r="C281" s="14"/>
      <c r="D281" s="8">
        <f>SUMIFS('Aceite Virgen'!D$6:D$257,'Aceite Virgen'!$A$6:$A$257,"&gt;="&amp;$A281,'Aceite Virgen'!$B$6:$B$257,"&lt;="&amp;$B281)</f>
        <v>0</v>
      </c>
      <c r="E281" s="8">
        <f>SUMIFS('Aceite Virgen'!E$6:E$257,'Aceite Virgen'!$A$6:$A$257,"&gt;="&amp;$A281,'Aceite Virgen'!$B$6:$B$257,"&lt;="&amp;$B281)</f>
        <v>0</v>
      </c>
      <c r="F281" s="8">
        <f>SUMIFS('Aceite Virgen'!F$6:F$257,'Aceite Virgen'!$A$6:$A$257,"&gt;="&amp;$A281,'Aceite Virgen'!$B$6:$B$257,"&lt;="&amp;$B281)</f>
        <v>0</v>
      </c>
      <c r="G281" s="8">
        <f>SUMIFS('Aceite Virgen'!G$6:G$257,'Aceite Virgen'!$A$6:$A$257,"&gt;="&amp;$A281,'Aceite Virgen'!$B$6:$B$257,"&lt;="&amp;$B281)</f>
        <v>0</v>
      </c>
      <c r="H281" s="14"/>
      <c r="I281" s="14"/>
      <c r="J281" s="14"/>
      <c r="K281" s="8">
        <f>SUMIFS('Aceite Virgen'!K$6:K$257,'Aceite Virgen'!$A$6:$A$257,"&gt;="&amp;$A281,'Aceite Virgen'!$B$6:$B$257,"&lt;="&amp;$B281)</f>
        <v>0.48</v>
      </c>
      <c r="L281" s="8">
        <f>SUMIFS('Aceite Virgen'!L$6:L$257,'Aceite Virgen'!$A$6:$A$257,"&gt;="&amp;$A281,'Aceite Virgen'!$B$6:$B$257,"&lt;="&amp;$B281)</f>
        <v>0</v>
      </c>
      <c r="M281" s="8">
        <f>SUMIFS('Aceite Virgen'!M$6:M$257,'Aceite Virgen'!$A$6:$A$257,"&gt;="&amp;$A281,'Aceite Virgen'!$B$6:$B$257,"&lt;="&amp;$B281)</f>
        <v>0.63</v>
      </c>
      <c r="N281" s="8">
        <f>SUMIFS('Aceite Virgen'!N$6:N$257,'Aceite Virgen'!$A$6:$A$257,"&gt;="&amp;$A281,'Aceite Virgen'!$B$6:$B$257,"&lt;="&amp;$B281)</f>
        <v>0</v>
      </c>
      <c r="O281" s="14"/>
      <c r="P281" s="14"/>
      <c r="Q281" s="14"/>
      <c r="R281" s="8">
        <f>SUMIFS('Aceite Virgen'!R$6:R$257,'Aceite Virgen'!$A$6:$A$257,"&gt;="&amp;$A281,'Aceite Virgen'!$B$6:$B$257,"&lt;="&amp;$B281)</f>
        <v>0</v>
      </c>
      <c r="S281" s="8">
        <f>SUMIFS('Aceite Virgen'!S$6:S$257,'Aceite Virgen'!$A$6:$A$257,"&gt;="&amp;$A281,'Aceite Virgen'!$B$6:$B$257,"&lt;="&amp;$B281)</f>
        <v>0</v>
      </c>
      <c r="T281" s="8">
        <f>SUMIFS('Aceite Virgen'!T$6:T$257,'Aceite Virgen'!$A$6:$A$257,"&gt;="&amp;$A281,'Aceite Virgen'!$B$6:$B$257,"&lt;="&amp;$B281)</f>
        <v>0</v>
      </c>
      <c r="U281" s="8">
        <f>SUMIFS('Aceite Virgen'!U$6:U$257,'Aceite Virgen'!$A$6:$A$257,"&gt;="&amp;$A281,'Aceite Virgen'!$B$6:$B$257,"&lt;="&amp;$B281)</f>
        <v>0</v>
      </c>
      <c r="V281" s="14"/>
      <c r="W281" s="14"/>
      <c r="X281" s="14"/>
      <c r="Y281" s="8">
        <f>SUMIFS('Aceite Virgen'!Y$6:Y$257,'Aceite Virgen'!$A$6:$A$257,"&gt;="&amp;$A281,'Aceite Virgen'!$B$6:$B$257,"&lt;="&amp;$B281)</f>
        <v>1.1299999999999999</v>
      </c>
      <c r="Z281" s="8">
        <f>SUMIFS('Aceite Virgen'!Z$6:Z$257,'Aceite Virgen'!$A$6:$A$257,"&gt;="&amp;$A281,'Aceite Virgen'!$B$6:$B$257,"&lt;="&amp;$B281)</f>
        <v>0</v>
      </c>
      <c r="AA281" s="8">
        <f>SUMIFS('Aceite Virgen'!AA$6:AA$257,'Aceite Virgen'!$A$6:$A$257,"&gt;="&amp;$A281,'Aceite Virgen'!$B$6:$B$257,"&lt;="&amp;$B281)</f>
        <v>1.66</v>
      </c>
      <c r="AB281" s="8">
        <f>SUMIFS('Aceite Virgen'!AB$6:AB$257,'Aceite Virgen'!$A$6:$A$257,"&gt;="&amp;$A281,'Aceite Virgen'!$B$6:$B$257,"&lt;="&amp;$B281)</f>
        <v>0</v>
      </c>
      <c r="AC281" s="14"/>
      <c r="AD281" s="14"/>
      <c r="AE281" s="14"/>
      <c r="AF281" s="8">
        <f>SUMIFS('Aceite Virgen'!AF$6:AF$257,'Aceite Virgen'!$A$6:$A$257,"&gt;="&amp;$A281,'Aceite Virgen'!$B$6:$B$257,"&lt;="&amp;$B281)</f>
        <v>0.16</v>
      </c>
      <c r="AG281" s="8">
        <f>SUMIFS('Aceite Virgen'!AG$6:AG$257,'Aceite Virgen'!$A$6:$A$257,"&gt;="&amp;$A281,'Aceite Virgen'!$B$6:$B$257,"&lt;="&amp;$B281)</f>
        <v>0</v>
      </c>
      <c r="AH281" s="8">
        <f>SUMIFS('Aceite Virgen'!AH$6:AH$257,'Aceite Virgen'!$A$6:$A$257,"&gt;="&amp;$A281,'Aceite Virgen'!$B$6:$B$257,"&lt;="&amp;$B281)</f>
        <v>0.18</v>
      </c>
      <c r="AI281" s="8">
        <f>SUMIFS('Aceite Virgen'!AI$6:AI$257,'Aceite Virgen'!$A$6:$A$257,"&gt;="&amp;$A281,'Aceite Virgen'!$B$6:$B$257,"&lt;="&amp;$B281)</f>
        <v>0</v>
      </c>
      <c r="AJ281" s="14"/>
      <c r="AK281" s="14"/>
      <c r="AL281" s="14"/>
      <c r="AM281" s="8">
        <f>SUMIFS('Aceite Virgen'!AM$6:AM$257,'Aceite Virgen'!$A$6:$A$257,"&gt;="&amp;$A281,'Aceite Virgen'!$B$6:$B$257,"&lt;="&amp;$B281)</f>
        <v>0.1</v>
      </c>
      <c r="AN281" s="8">
        <f>SUMIFS('Aceite Virgen'!AN$6:AN$257,'Aceite Virgen'!$A$6:$A$257,"&gt;="&amp;$A281,'Aceite Virgen'!$B$6:$B$257,"&lt;="&amp;$B281)</f>
        <v>0</v>
      </c>
      <c r="AO281" s="8">
        <f>SUMIFS('Aceite Virgen'!AO$6:AO$257,'Aceite Virgen'!$A$6:$A$257,"&gt;="&amp;$A281,'Aceite Virgen'!$B$6:$B$257,"&lt;="&amp;$B281)</f>
        <v>0.12</v>
      </c>
      <c r="AP281" s="8">
        <f>SUMIFS('Aceite Virgen'!AP$6:AP$257,'Aceite Virgen'!$A$6:$A$257,"&gt;="&amp;$A281,'Aceite Virgen'!$B$6:$B$257,"&lt;="&amp;$B281)</f>
        <v>0</v>
      </c>
      <c r="AQ281" s="14"/>
      <c r="AR281" s="14"/>
      <c r="AT281" s="8">
        <f>SUMIFS('Aceite Virgen'!AT$6:AT$257,'Aceite Virgen'!$A$6:$A$257,"&gt;="&amp;$A281,'Aceite Virgen'!$B$6:$B$257,"&lt;="&amp;$B281)</f>
        <v>0</v>
      </c>
      <c r="AU281" s="8">
        <f>SUMIFS('Aceite Virgen'!AU$6:AU$257,'Aceite Virgen'!$A$6:$A$257,"&gt;="&amp;$A281,'Aceite Virgen'!$B$6:$B$257,"&lt;="&amp;$B281)</f>
        <v>0</v>
      </c>
      <c r="AV281" s="8">
        <f>SUMIFS('Aceite Virgen'!AV$6:AV$257,'Aceite Virgen'!$A$6:$A$257,"&gt;="&amp;$A281,'Aceite Virgen'!$B$6:$B$257,"&lt;="&amp;$B281)</f>
        <v>0</v>
      </c>
      <c r="AW281" s="8">
        <f>SUMIFS('Aceite Virgen'!AW$6:AW$257,'Aceite Virgen'!$A$6:$A$257,"&gt;="&amp;$A281,'Aceite Virgen'!$B$6:$B$257,"&lt;="&amp;$B281)</f>
        <v>0</v>
      </c>
      <c r="BA281" s="8">
        <f>SUMIFS('Aceite Virgen'!BA$6:BA$257,'Aceite Virgen'!$A$6:$A$257,"&gt;="&amp;A281,'Aceite Virgen'!$B$6:$B$257,"&lt;="&amp;B281)</f>
        <v>0</v>
      </c>
      <c r="BB281" s="8">
        <f>SUMIFS('Aceite Virgen'!BB$6:BB$257,'Aceite Virgen'!$A$6:$A$257,"&gt;="&amp;$A281,'Aceite Virgen'!$B$6:$B$257,"&lt;="&amp;$B281)</f>
        <v>0</v>
      </c>
      <c r="BC281" s="8">
        <f>SUMIFS('Aceite Virgen'!BC$6:BC$257,'Aceite Virgen'!$A$6:$A$257,"&gt;="&amp;$A281,'Aceite Virgen'!$B$6:$B$257,"&lt;="&amp;$B281)</f>
        <v>0</v>
      </c>
      <c r="BD281" s="8">
        <f>SUMIFS('Aceite Virgen'!BD$6:BD$257,'Aceite Virgen'!$A$6:$A$257,"&gt;="&amp;$A281,'Aceite Virgen'!$B$6:$B$257,"&lt;="&amp;$B281)</f>
        <v>0</v>
      </c>
      <c r="BH281" s="8">
        <f>SUMIFS('Aceite Virgen'!BH$6:BH$257,'Aceite Virgen'!$A$6:$A$257,"&gt;="&amp;$A281,'Aceite Virgen'!$B$6:$B$257,"&lt;="&amp;$B281)</f>
        <v>0.03</v>
      </c>
      <c r="BI281" s="8">
        <f>SUMIFS('Aceite Virgen'!BI$6:BI$257,'Aceite Virgen'!$A$6:$A$257,"&gt;="&amp;$A281,'Aceite Virgen'!$B$6:$B$257,"&lt;="&amp;$B281)</f>
        <v>0</v>
      </c>
      <c r="BJ281" s="8">
        <f>SUMIFS('Aceite Virgen'!BJ$6:BJ$257,'Aceite Virgen'!$A$6:$A$257,"&gt;="&amp;$A281,'Aceite Virgen'!$B$6:$B$257,"&lt;="&amp;$B281)</f>
        <v>0.04</v>
      </c>
      <c r="BK281" s="8">
        <f>SUMIFS('Aceite Virgen'!BK$6:BK$257,'Aceite Virgen'!$A$6:$A$257,"&gt;="&amp;$A281,'Aceite Virgen'!$B$6:$B$257,"&lt;="&amp;$B281)</f>
        <v>0</v>
      </c>
      <c r="BO281" s="8">
        <f>SUMIFS('Aceite Virgen'!BO$6:BO$257,'Aceite Virgen'!$A$6:$A$257,"&gt;="&amp;$A281,'Aceite Virgen'!$B$6:$B$257,"&lt;="&amp;$B281)</f>
        <v>0</v>
      </c>
      <c r="BP281" s="8">
        <f>SUMIFS('Aceite Virgen'!BP$6:BP$257,'Aceite Virgen'!$A$6:$A$257,"&gt;="&amp;$A281,'Aceite Virgen'!$B$6:$B$257,"&lt;="&amp;$B281)</f>
        <v>0</v>
      </c>
      <c r="BQ281" s="8">
        <f>SUMIFS('Aceite Virgen'!BQ$6:BQ$257,'Aceite Virgen'!$A$6:$A$257,"&gt;="&amp;$A281,'Aceite Virgen'!$B$6:$B$257,"&lt;="&amp;$B281)</f>
        <v>0</v>
      </c>
      <c r="BR281" s="8">
        <f>SUMIFS('Aceite Virgen'!BR$6:BR$257,'Aceite Virgen'!$A$6:$A$257,"&gt;="&amp;$A281,'Aceite Virgen'!$B$6:$B$257,"&lt;="&amp;$B281)</f>
        <v>0</v>
      </c>
      <c r="BV281" s="8">
        <f>SUMIFS('Aceite Virgen'!BV$6:BV$257,'Aceite Virgen'!$A$6:$A$257,"&gt;="&amp;$A281,'Aceite Virgen'!$B$6:$B$257,"&lt;="&amp;$B281)</f>
        <v>0.49</v>
      </c>
      <c r="BW281" s="8">
        <f>SUMIFS('Aceite Virgen'!BW$6:BW$257,'Aceite Virgen'!$A$6:$A$257,"&gt;="&amp;$A281,'Aceite Virgen'!$B$6:$B$257,"&lt;="&amp;$B281)</f>
        <v>0</v>
      </c>
      <c r="BX281" s="8">
        <f>SUMIFS('Aceite Virgen'!BX$6:BX$257,'Aceite Virgen'!$A$6:$A$257,"&gt;="&amp;$A281,'Aceite Virgen'!$B$6:$B$257,"&lt;="&amp;$B281)</f>
        <v>0</v>
      </c>
      <c r="BY281" s="8">
        <f>SUMIFS('Aceite Virgen'!BY$6:BY$257,'Aceite Virgen'!$A$6:$A$257,"&gt;="&amp;$A281,'Aceite Virgen'!$B$6:$B$257,"&lt;="&amp;$B281)</f>
        <v>12.81</v>
      </c>
      <c r="CC281" s="8">
        <f>SUMIFS('Aceite Virgen'!CC$6:CC$257,'Aceite Virgen'!$A$6:$A$257,"&gt;="&amp;$A281,'Aceite Virgen'!$B$6:$B$257,"&lt;="&amp;$B281)</f>
        <v>0</v>
      </c>
      <c r="CD281" s="8">
        <f>SUMIFS('Aceite Virgen'!CD$6:CD$257,'Aceite Virgen'!$A$6:$A$257,"&gt;="&amp;$A281,'Aceite Virgen'!$B$6:$B$257,"&lt;="&amp;$B281)</f>
        <v>0</v>
      </c>
      <c r="CE281" s="8">
        <f>SUMIFS('Aceite Virgen'!CE$6:CE$257,'Aceite Virgen'!$A$6:$A$257,"&gt;="&amp;$A281,'Aceite Virgen'!$B$6:$B$257,"&lt;="&amp;$B281)</f>
        <v>0</v>
      </c>
      <c r="CF281" s="8">
        <f>SUMIFS('Aceite Virgen'!CF$6:CF$257,'Aceite Virgen'!$A$6:$A$257,"&gt;="&amp;$A281,'Aceite Virgen'!$B$6:$B$257,"&lt;="&amp;$B281)</f>
        <v>0</v>
      </c>
      <c r="CJ281" s="8">
        <f>SUMIFS('Aceite Virgen'!CJ$6:CJ$257,'Aceite Virgen'!$A$6:$A$257,"&gt;="&amp;$A281,'Aceite Virgen'!$B$6:$B$257,"&lt;="&amp;$B281)</f>
        <v>0</v>
      </c>
      <c r="CK281" s="8">
        <f>SUMIFS('Aceite Virgen'!CK$6:CK$257,'Aceite Virgen'!$A$6:$A$257,"&gt;="&amp;$A281,'Aceite Virgen'!$B$6:$B$257,"&lt;="&amp;$B281)</f>
        <v>0</v>
      </c>
      <c r="CL281" s="8">
        <f>SUMIFS('Aceite Virgen'!CL$6:CL$257,'Aceite Virgen'!$A$6:$A$257,"&gt;="&amp;$A281,'Aceite Virgen'!$B$6:$B$257,"&lt;="&amp;$B281)</f>
        <v>0</v>
      </c>
      <c r="CM281" s="8">
        <f>SUMIFS('Aceite Virgen'!CM$6:CM$257,'Aceite Virgen'!$A$6:$A$257,"&gt;="&amp;$A281,'Aceite Virgen'!$B$6:$B$257,"&lt;="&amp;$B281)</f>
        <v>0</v>
      </c>
      <c r="CQ281" s="8">
        <f>SUMIFS('Aceite Virgen'!CQ$6:CQ$257,'Aceite Virgen'!$A$6:$A$257,"&gt;="&amp;$A281,'Aceite Virgen'!$B$6:$B$257,"&lt;="&amp;$B281)</f>
        <v>0</v>
      </c>
      <c r="CR281" s="8">
        <f>SUMIFS('Aceite Virgen'!CR$6:CR$257,'Aceite Virgen'!$A$6:$A$257,"&gt;="&amp;$A281,'Aceite Virgen'!$B$6:$B$257,"&lt;="&amp;$B281)</f>
        <v>0</v>
      </c>
      <c r="CS281" s="8">
        <f>SUMIFS('Aceite Virgen'!CS$6:CS$257,'Aceite Virgen'!$A$6:$A$257,"&gt;="&amp;$A281,'Aceite Virgen'!$B$6:$B$257,"&lt;="&amp;$B281)</f>
        <v>0</v>
      </c>
      <c r="CT281" s="8">
        <f>SUMIFS('Aceite Virgen'!CT$6:CT$257,'Aceite Virgen'!$A$6:$A$257,"&gt;="&amp;$A281,'Aceite Virgen'!$B$6:$B$257,"&lt;="&amp;$B281)</f>
        <v>0</v>
      </c>
    </row>
    <row r="282" spans="1:98" x14ac:dyDescent="0.3">
      <c r="A282" s="14">
        <f>'TAM Aceite Virgen'!B30</f>
        <v>5.2</v>
      </c>
      <c r="B282" s="14">
        <f>'TAM Aceite Virgen'!C30</f>
        <v>5.3</v>
      </c>
      <c r="C282" s="14"/>
      <c r="D282" s="8">
        <f>SUMIFS('Aceite Virgen'!D$6:D$257,'Aceite Virgen'!$A$6:$A$257,"&gt;="&amp;$A282,'Aceite Virgen'!$B$6:$B$257,"&lt;="&amp;$B282)</f>
        <v>0.92</v>
      </c>
      <c r="E282" s="8">
        <f>SUMIFS('Aceite Virgen'!E$6:E$257,'Aceite Virgen'!$A$6:$A$257,"&gt;="&amp;$A282,'Aceite Virgen'!$B$6:$B$257,"&lt;="&amp;$B282)</f>
        <v>0</v>
      </c>
      <c r="F282" s="8">
        <f>SUMIFS('Aceite Virgen'!F$6:F$257,'Aceite Virgen'!$A$6:$A$257,"&gt;="&amp;$A282,'Aceite Virgen'!$B$6:$B$257,"&lt;="&amp;$B282)</f>
        <v>0.81</v>
      </c>
      <c r="G282" s="8">
        <f>SUMIFS('Aceite Virgen'!G$6:G$257,'Aceite Virgen'!$A$6:$A$257,"&gt;="&amp;$A282,'Aceite Virgen'!$B$6:$B$257,"&lt;="&amp;$B282)</f>
        <v>3.87</v>
      </c>
      <c r="H282" s="14"/>
      <c r="I282" s="14"/>
      <c r="J282" s="14"/>
      <c r="K282" s="8">
        <f>SUMIFS('Aceite Virgen'!K$6:K$257,'Aceite Virgen'!$A$6:$A$257,"&gt;="&amp;$A282,'Aceite Virgen'!$B$6:$B$257,"&lt;="&amp;$B282)</f>
        <v>0.1</v>
      </c>
      <c r="L282" s="8">
        <f>SUMIFS('Aceite Virgen'!L$6:L$257,'Aceite Virgen'!$A$6:$A$257,"&gt;="&amp;$A282,'Aceite Virgen'!$B$6:$B$257,"&lt;="&amp;$B282)</f>
        <v>0</v>
      </c>
      <c r="M282" s="8">
        <f>SUMIFS('Aceite Virgen'!M$6:M$257,'Aceite Virgen'!$A$6:$A$257,"&gt;="&amp;$A282,'Aceite Virgen'!$B$6:$B$257,"&lt;="&amp;$B282)</f>
        <v>0.13</v>
      </c>
      <c r="N282" s="8">
        <f>SUMIFS('Aceite Virgen'!N$6:N$257,'Aceite Virgen'!$A$6:$A$257,"&gt;="&amp;$A282,'Aceite Virgen'!$B$6:$B$257,"&lt;="&amp;$B282)</f>
        <v>0</v>
      </c>
      <c r="O282" s="14"/>
      <c r="P282" s="14"/>
      <c r="Q282" s="14"/>
      <c r="R282" s="8">
        <f>SUMIFS('Aceite Virgen'!R$6:R$257,'Aceite Virgen'!$A$6:$A$257,"&gt;="&amp;$A282,'Aceite Virgen'!$B$6:$B$257,"&lt;="&amp;$B282)</f>
        <v>0.37</v>
      </c>
      <c r="S282" s="8">
        <f>SUMIFS('Aceite Virgen'!S$6:S$257,'Aceite Virgen'!$A$6:$A$257,"&gt;="&amp;$A282,'Aceite Virgen'!$B$6:$B$257,"&lt;="&amp;$B282)</f>
        <v>2.31</v>
      </c>
      <c r="T282" s="8">
        <f>SUMIFS('Aceite Virgen'!T$6:T$257,'Aceite Virgen'!$A$6:$A$257,"&gt;="&amp;$A282,'Aceite Virgen'!$B$6:$B$257,"&lt;="&amp;$B282)</f>
        <v>0</v>
      </c>
      <c r="U282" s="8">
        <f>SUMIFS('Aceite Virgen'!U$6:U$257,'Aceite Virgen'!$A$6:$A$257,"&gt;="&amp;$A282,'Aceite Virgen'!$B$6:$B$257,"&lt;="&amp;$B282)</f>
        <v>0</v>
      </c>
      <c r="V282" s="14"/>
      <c r="W282" s="14"/>
      <c r="X282" s="14"/>
      <c r="Y282" s="8">
        <f>SUMIFS('Aceite Virgen'!Y$6:Y$257,'Aceite Virgen'!$A$6:$A$257,"&gt;="&amp;$A282,'Aceite Virgen'!$B$6:$B$257,"&lt;="&amp;$B282)</f>
        <v>0</v>
      </c>
      <c r="Z282" s="8">
        <f>SUMIFS('Aceite Virgen'!Z$6:Z$257,'Aceite Virgen'!$A$6:$A$257,"&gt;="&amp;$A282,'Aceite Virgen'!$B$6:$B$257,"&lt;="&amp;$B282)</f>
        <v>0</v>
      </c>
      <c r="AA282" s="8">
        <f>SUMIFS('Aceite Virgen'!AA$6:AA$257,'Aceite Virgen'!$A$6:$A$257,"&gt;="&amp;$A282,'Aceite Virgen'!$B$6:$B$257,"&lt;="&amp;$B282)</f>
        <v>0</v>
      </c>
      <c r="AB282" s="8">
        <f>SUMIFS('Aceite Virgen'!AB$6:AB$257,'Aceite Virgen'!$A$6:$A$257,"&gt;="&amp;$A282,'Aceite Virgen'!$B$6:$B$257,"&lt;="&amp;$B282)</f>
        <v>0</v>
      </c>
      <c r="AC282" s="14"/>
      <c r="AD282" s="14"/>
      <c r="AE282" s="14"/>
      <c r="AF282" s="8">
        <f>SUMIFS('Aceite Virgen'!AF$6:AF$257,'Aceite Virgen'!$A$6:$A$257,"&gt;="&amp;$A282,'Aceite Virgen'!$B$6:$B$257,"&lt;="&amp;$B282)</f>
        <v>0</v>
      </c>
      <c r="AG282" s="8">
        <f>SUMIFS('Aceite Virgen'!AG$6:AG$257,'Aceite Virgen'!$A$6:$A$257,"&gt;="&amp;$A282,'Aceite Virgen'!$B$6:$B$257,"&lt;="&amp;$B282)</f>
        <v>0</v>
      </c>
      <c r="AH282" s="8">
        <f>SUMIFS('Aceite Virgen'!AH$6:AH$257,'Aceite Virgen'!$A$6:$A$257,"&gt;="&amp;$A282,'Aceite Virgen'!$B$6:$B$257,"&lt;="&amp;$B282)</f>
        <v>0</v>
      </c>
      <c r="AI282" s="8">
        <f>SUMIFS('Aceite Virgen'!AI$6:AI$257,'Aceite Virgen'!$A$6:$A$257,"&gt;="&amp;$A282,'Aceite Virgen'!$B$6:$B$257,"&lt;="&amp;$B282)</f>
        <v>0</v>
      </c>
      <c r="AJ282" s="14"/>
      <c r="AK282" s="14"/>
      <c r="AL282" s="14"/>
      <c r="AM282" s="8">
        <f>SUMIFS('Aceite Virgen'!AM$6:AM$257,'Aceite Virgen'!$A$6:$A$257,"&gt;="&amp;$A282,'Aceite Virgen'!$B$6:$B$257,"&lt;="&amp;$B282)</f>
        <v>0.28999999999999998</v>
      </c>
      <c r="AN282" s="8">
        <f>SUMIFS('Aceite Virgen'!AN$6:AN$257,'Aceite Virgen'!$A$6:$A$257,"&gt;="&amp;$A282,'Aceite Virgen'!$B$6:$B$257,"&lt;="&amp;$B282)</f>
        <v>0</v>
      </c>
      <c r="AO282" s="8">
        <f>SUMIFS('Aceite Virgen'!AO$6:AO$257,'Aceite Virgen'!$A$6:$A$257,"&gt;="&amp;$A282,'Aceite Virgen'!$B$6:$B$257,"&lt;="&amp;$B282)</f>
        <v>0.35</v>
      </c>
      <c r="AP282" s="8">
        <f>SUMIFS('Aceite Virgen'!AP$6:AP$257,'Aceite Virgen'!$A$6:$A$257,"&gt;="&amp;$A282,'Aceite Virgen'!$B$6:$B$257,"&lt;="&amp;$B282)</f>
        <v>0</v>
      </c>
      <c r="AQ282" s="14"/>
      <c r="AR282" s="14"/>
      <c r="AT282" s="8">
        <f>SUMIFS('Aceite Virgen'!AT$6:AT$257,'Aceite Virgen'!$A$6:$A$257,"&gt;="&amp;$A282,'Aceite Virgen'!$B$6:$B$257,"&lt;="&amp;$B282)</f>
        <v>0.14000000000000001</v>
      </c>
      <c r="AU282" s="8">
        <f>SUMIFS('Aceite Virgen'!AU$6:AU$257,'Aceite Virgen'!$A$6:$A$257,"&gt;="&amp;$A282,'Aceite Virgen'!$B$6:$B$257,"&lt;="&amp;$B282)</f>
        <v>0</v>
      </c>
      <c r="AV282" s="8">
        <f>SUMIFS('Aceite Virgen'!AV$6:AV$257,'Aceite Virgen'!$A$6:$A$257,"&gt;="&amp;$A282,'Aceite Virgen'!$B$6:$B$257,"&lt;="&amp;$B282)</f>
        <v>0.17</v>
      </c>
      <c r="AW282" s="8">
        <f>SUMIFS('Aceite Virgen'!AW$6:AW$257,'Aceite Virgen'!$A$6:$A$257,"&gt;="&amp;$A282,'Aceite Virgen'!$B$6:$B$257,"&lt;="&amp;$B282)</f>
        <v>0</v>
      </c>
      <c r="BA282" s="8">
        <f>SUMIFS('Aceite Virgen'!BA$6:BA$257,'Aceite Virgen'!$A$6:$A$257,"&gt;="&amp;A282,'Aceite Virgen'!$B$6:$B$257,"&lt;="&amp;B282)</f>
        <v>0.34</v>
      </c>
      <c r="BB282" s="8">
        <f>SUMIFS('Aceite Virgen'!BB$6:BB$257,'Aceite Virgen'!$A$6:$A$257,"&gt;="&amp;$A282,'Aceite Virgen'!$B$6:$B$257,"&lt;="&amp;$B282)</f>
        <v>2.1</v>
      </c>
      <c r="BC282" s="8">
        <f>SUMIFS('Aceite Virgen'!BC$6:BC$257,'Aceite Virgen'!$A$6:$A$257,"&gt;="&amp;$A282,'Aceite Virgen'!$B$6:$B$257,"&lt;="&amp;$B282)</f>
        <v>0.14000000000000001</v>
      </c>
      <c r="BD282" s="8">
        <f>SUMIFS('Aceite Virgen'!BD$6:BD$257,'Aceite Virgen'!$A$6:$A$257,"&gt;="&amp;$A282,'Aceite Virgen'!$B$6:$B$257,"&lt;="&amp;$B282)</f>
        <v>0</v>
      </c>
      <c r="BH282" s="8">
        <f>SUMIFS('Aceite Virgen'!BH$6:BH$257,'Aceite Virgen'!$A$6:$A$257,"&gt;="&amp;$A282,'Aceite Virgen'!$B$6:$B$257,"&lt;="&amp;$B282)</f>
        <v>1.6</v>
      </c>
      <c r="BI282" s="8">
        <f>SUMIFS('Aceite Virgen'!BI$6:BI$257,'Aceite Virgen'!$A$6:$A$257,"&gt;="&amp;$A282,'Aceite Virgen'!$B$6:$B$257,"&lt;="&amp;$B282)</f>
        <v>9.51</v>
      </c>
      <c r="BJ282" s="8">
        <f>SUMIFS('Aceite Virgen'!BJ$6:BJ$257,'Aceite Virgen'!$A$6:$A$257,"&gt;="&amp;$A282,'Aceite Virgen'!$B$6:$B$257,"&lt;="&amp;$B282)</f>
        <v>1.03</v>
      </c>
      <c r="BK282" s="8">
        <f>SUMIFS('Aceite Virgen'!BK$6:BK$257,'Aceite Virgen'!$A$6:$A$257,"&gt;="&amp;$A282,'Aceite Virgen'!$B$6:$B$257,"&lt;="&amp;$B282)</f>
        <v>0</v>
      </c>
      <c r="BO282" s="8">
        <f>SUMIFS('Aceite Virgen'!BO$6:BO$257,'Aceite Virgen'!$A$6:$A$257,"&gt;="&amp;$A282,'Aceite Virgen'!$B$6:$B$257,"&lt;="&amp;$B282)</f>
        <v>0.31</v>
      </c>
      <c r="BP282" s="8">
        <f>SUMIFS('Aceite Virgen'!BP$6:BP$257,'Aceite Virgen'!$A$6:$A$257,"&gt;="&amp;$A282,'Aceite Virgen'!$B$6:$B$257,"&lt;="&amp;$B282)</f>
        <v>0</v>
      </c>
      <c r="BQ282" s="8">
        <f>SUMIFS('Aceite Virgen'!BQ$6:BQ$257,'Aceite Virgen'!$A$6:$A$257,"&gt;="&amp;$A282,'Aceite Virgen'!$B$6:$B$257,"&lt;="&amp;$B282)</f>
        <v>0.36</v>
      </c>
      <c r="BR282" s="8">
        <f>SUMIFS('Aceite Virgen'!BR$6:BR$257,'Aceite Virgen'!$A$6:$A$257,"&gt;="&amp;$A282,'Aceite Virgen'!$B$6:$B$257,"&lt;="&amp;$B282)</f>
        <v>0</v>
      </c>
      <c r="BV282" s="8">
        <f>SUMIFS('Aceite Virgen'!BV$6:BV$257,'Aceite Virgen'!$A$6:$A$257,"&gt;="&amp;$A282,'Aceite Virgen'!$B$6:$B$257,"&lt;="&amp;$B282)</f>
        <v>0.2</v>
      </c>
      <c r="BW282" s="8">
        <f>SUMIFS('Aceite Virgen'!BW$6:BW$257,'Aceite Virgen'!$A$6:$A$257,"&gt;="&amp;$A282,'Aceite Virgen'!$B$6:$B$257,"&lt;="&amp;$B282)</f>
        <v>0</v>
      </c>
      <c r="BX282" s="8">
        <f>SUMIFS('Aceite Virgen'!BX$6:BX$257,'Aceite Virgen'!$A$6:$A$257,"&gt;="&amp;$A282,'Aceite Virgen'!$B$6:$B$257,"&lt;="&amp;$B282)</f>
        <v>0.25</v>
      </c>
      <c r="BY282" s="8">
        <f>SUMIFS('Aceite Virgen'!BY$6:BY$257,'Aceite Virgen'!$A$6:$A$257,"&gt;="&amp;$A282,'Aceite Virgen'!$B$6:$B$257,"&lt;="&amp;$B282)</f>
        <v>0</v>
      </c>
      <c r="CC282" s="8">
        <f>SUMIFS('Aceite Virgen'!CC$6:CC$257,'Aceite Virgen'!$A$6:$A$257,"&gt;="&amp;$A282,'Aceite Virgen'!$B$6:$B$257,"&lt;="&amp;$B282)</f>
        <v>0.12</v>
      </c>
      <c r="CD282" s="8">
        <f>SUMIFS('Aceite Virgen'!CD$6:CD$257,'Aceite Virgen'!$A$6:$A$257,"&gt;="&amp;$A282,'Aceite Virgen'!$B$6:$B$257,"&lt;="&amp;$B282)</f>
        <v>0</v>
      </c>
      <c r="CE282" s="8">
        <f>SUMIFS('Aceite Virgen'!CE$6:CE$257,'Aceite Virgen'!$A$6:$A$257,"&gt;="&amp;$A282,'Aceite Virgen'!$B$6:$B$257,"&lt;="&amp;$B282)</f>
        <v>0.15</v>
      </c>
      <c r="CF282" s="8">
        <f>SUMIFS('Aceite Virgen'!CF$6:CF$257,'Aceite Virgen'!$A$6:$A$257,"&gt;="&amp;$A282,'Aceite Virgen'!$B$6:$B$257,"&lt;="&amp;$B282)</f>
        <v>0</v>
      </c>
      <c r="CJ282" s="8">
        <f>SUMIFS('Aceite Virgen'!CJ$6:CJ$257,'Aceite Virgen'!$A$6:$A$257,"&gt;="&amp;$A282,'Aceite Virgen'!$B$6:$B$257,"&lt;="&amp;$B282)</f>
        <v>0.56999999999999995</v>
      </c>
      <c r="CK282" s="8">
        <f>SUMIFS('Aceite Virgen'!CK$6:CK$257,'Aceite Virgen'!$A$6:$A$257,"&gt;="&amp;$A282,'Aceite Virgen'!$B$6:$B$257,"&lt;="&amp;$B282)</f>
        <v>0</v>
      </c>
      <c r="CL282" s="8">
        <f>SUMIFS('Aceite Virgen'!CL$6:CL$257,'Aceite Virgen'!$A$6:$A$257,"&gt;="&amp;$A282,'Aceite Virgen'!$B$6:$B$257,"&lt;="&amp;$B282)</f>
        <v>0.7</v>
      </c>
      <c r="CM282" s="8">
        <f>SUMIFS('Aceite Virgen'!CM$6:CM$257,'Aceite Virgen'!$A$6:$A$257,"&gt;="&amp;$A282,'Aceite Virgen'!$B$6:$B$257,"&lt;="&amp;$B282)</f>
        <v>0</v>
      </c>
      <c r="CQ282" s="8">
        <f>SUMIFS('Aceite Virgen'!CQ$6:CQ$257,'Aceite Virgen'!$A$6:$A$257,"&gt;="&amp;$A282,'Aceite Virgen'!$B$6:$B$257,"&lt;="&amp;$B282)</f>
        <v>0.61</v>
      </c>
      <c r="CR282" s="8">
        <f>SUMIFS('Aceite Virgen'!CR$6:CR$257,'Aceite Virgen'!$A$6:$A$257,"&gt;="&amp;$A282,'Aceite Virgen'!$B$6:$B$257,"&lt;="&amp;$B282)</f>
        <v>2.97</v>
      </c>
      <c r="CS282" s="8">
        <f>SUMIFS('Aceite Virgen'!CS$6:CS$257,'Aceite Virgen'!$A$6:$A$257,"&gt;="&amp;$A282,'Aceite Virgen'!$B$6:$B$257,"&lt;="&amp;$B282)</f>
        <v>0.38</v>
      </c>
      <c r="CT282" s="8">
        <f>SUMIFS('Aceite Virgen'!CT$6:CT$257,'Aceite Virgen'!$A$6:$A$257,"&gt;="&amp;$A282,'Aceite Virgen'!$B$6:$B$257,"&lt;="&amp;$B282)</f>
        <v>0</v>
      </c>
    </row>
    <row r="283" spans="1:98" x14ac:dyDescent="0.3">
      <c r="A283" s="14">
        <f>'TAM Aceite Virgen'!B31</f>
        <v>5.3</v>
      </c>
      <c r="B283" s="14">
        <f>'TAM Aceite Virgen'!C31</f>
        <v>5.4</v>
      </c>
      <c r="C283" s="14"/>
      <c r="D283" s="8">
        <f>SUMIFS('Aceite Virgen'!D$6:D$257,'Aceite Virgen'!$A$6:$A$257,"&gt;="&amp;$A283,'Aceite Virgen'!$B$6:$B$257,"&lt;="&amp;$B283)</f>
        <v>0.26</v>
      </c>
      <c r="E283" s="8">
        <f>SUMIFS('Aceite Virgen'!E$6:E$257,'Aceite Virgen'!$A$6:$A$257,"&gt;="&amp;$A283,'Aceite Virgen'!$B$6:$B$257,"&lt;="&amp;$B283)</f>
        <v>0</v>
      </c>
      <c r="F283" s="8">
        <f>SUMIFS('Aceite Virgen'!F$6:F$257,'Aceite Virgen'!$A$6:$A$257,"&gt;="&amp;$A283,'Aceite Virgen'!$B$6:$B$257,"&lt;="&amp;$B283)</f>
        <v>0</v>
      </c>
      <c r="G283" s="8">
        <f>SUMIFS('Aceite Virgen'!G$6:G$257,'Aceite Virgen'!$A$6:$A$257,"&gt;="&amp;$A283,'Aceite Virgen'!$B$6:$B$257,"&lt;="&amp;$B283)</f>
        <v>3.12</v>
      </c>
      <c r="H283" s="14"/>
      <c r="I283" s="14"/>
      <c r="J283" s="14"/>
      <c r="K283" s="8">
        <f>SUMIFS('Aceite Virgen'!K$6:K$257,'Aceite Virgen'!$A$6:$A$257,"&gt;="&amp;$A283,'Aceite Virgen'!$B$6:$B$257,"&lt;="&amp;$B283)</f>
        <v>0</v>
      </c>
      <c r="L283" s="8">
        <f>SUMIFS('Aceite Virgen'!L$6:L$257,'Aceite Virgen'!$A$6:$A$257,"&gt;="&amp;$A283,'Aceite Virgen'!$B$6:$B$257,"&lt;="&amp;$B283)</f>
        <v>0</v>
      </c>
      <c r="M283" s="8">
        <f>SUMIFS('Aceite Virgen'!M$6:M$257,'Aceite Virgen'!$A$6:$A$257,"&gt;="&amp;$A283,'Aceite Virgen'!$B$6:$B$257,"&lt;="&amp;$B283)</f>
        <v>0</v>
      </c>
      <c r="N283" s="8">
        <f>SUMIFS('Aceite Virgen'!N$6:N$257,'Aceite Virgen'!$A$6:$A$257,"&gt;="&amp;$A283,'Aceite Virgen'!$B$6:$B$257,"&lt;="&amp;$B283)</f>
        <v>0</v>
      </c>
      <c r="O283" s="14"/>
      <c r="P283" s="14"/>
      <c r="Q283" s="14"/>
      <c r="R283" s="8">
        <f>SUMIFS('Aceite Virgen'!R$6:R$257,'Aceite Virgen'!$A$6:$A$257,"&gt;="&amp;$A283,'Aceite Virgen'!$B$6:$B$257,"&lt;="&amp;$B283)</f>
        <v>0</v>
      </c>
      <c r="S283" s="8">
        <f>SUMIFS('Aceite Virgen'!S$6:S$257,'Aceite Virgen'!$A$6:$A$257,"&gt;="&amp;$A283,'Aceite Virgen'!$B$6:$B$257,"&lt;="&amp;$B283)</f>
        <v>0</v>
      </c>
      <c r="T283" s="8">
        <f>SUMIFS('Aceite Virgen'!T$6:T$257,'Aceite Virgen'!$A$6:$A$257,"&gt;="&amp;$A283,'Aceite Virgen'!$B$6:$B$257,"&lt;="&amp;$B283)</f>
        <v>0</v>
      </c>
      <c r="U283" s="8">
        <f>SUMIFS('Aceite Virgen'!U$6:U$257,'Aceite Virgen'!$A$6:$A$257,"&gt;="&amp;$A283,'Aceite Virgen'!$B$6:$B$257,"&lt;="&amp;$B283)</f>
        <v>0</v>
      </c>
      <c r="V283" s="14"/>
      <c r="W283" s="14"/>
      <c r="X283" s="14"/>
      <c r="Y283" s="8">
        <f>SUMIFS('Aceite Virgen'!Y$6:Y$257,'Aceite Virgen'!$A$6:$A$257,"&gt;="&amp;$A283,'Aceite Virgen'!$B$6:$B$257,"&lt;="&amp;$B283)</f>
        <v>0.18</v>
      </c>
      <c r="Z283" s="8">
        <f>SUMIFS('Aceite Virgen'!Z$6:Z$257,'Aceite Virgen'!$A$6:$A$257,"&gt;="&amp;$A283,'Aceite Virgen'!$B$6:$B$257,"&lt;="&amp;$B283)</f>
        <v>0</v>
      </c>
      <c r="AA283" s="8">
        <f>SUMIFS('Aceite Virgen'!AA$6:AA$257,'Aceite Virgen'!$A$6:$A$257,"&gt;="&amp;$A283,'Aceite Virgen'!$B$6:$B$257,"&lt;="&amp;$B283)</f>
        <v>0.27</v>
      </c>
      <c r="AB283" s="8">
        <f>SUMIFS('Aceite Virgen'!AB$6:AB$257,'Aceite Virgen'!$A$6:$A$257,"&gt;="&amp;$A283,'Aceite Virgen'!$B$6:$B$257,"&lt;="&amp;$B283)</f>
        <v>0</v>
      </c>
      <c r="AC283" s="14"/>
      <c r="AD283" s="14"/>
      <c r="AE283" s="14"/>
      <c r="AF283" s="8">
        <f>SUMIFS('Aceite Virgen'!AF$6:AF$257,'Aceite Virgen'!$A$6:$A$257,"&gt;="&amp;$A283,'Aceite Virgen'!$B$6:$B$257,"&lt;="&amp;$B283)</f>
        <v>0.21</v>
      </c>
      <c r="AG283" s="8">
        <f>SUMIFS('Aceite Virgen'!AG$6:AG$257,'Aceite Virgen'!$A$6:$A$257,"&gt;="&amp;$A283,'Aceite Virgen'!$B$6:$B$257,"&lt;="&amp;$B283)</f>
        <v>0.88</v>
      </c>
      <c r="AH283" s="8">
        <f>SUMIFS('Aceite Virgen'!AH$6:AH$257,'Aceite Virgen'!$A$6:$A$257,"&gt;="&amp;$A283,'Aceite Virgen'!$B$6:$B$257,"&lt;="&amp;$B283)</f>
        <v>0.15</v>
      </c>
      <c r="AI283" s="8">
        <f>SUMIFS('Aceite Virgen'!AI$6:AI$257,'Aceite Virgen'!$A$6:$A$257,"&gt;="&amp;$A283,'Aceite Virgen'!$B$6:$B$257,"&lt;="&amp;$B283)</f>
        <v>0</v>
      </c>
      <c r="AJ283" s="14"/>
      <c r="AK283" s="14"/>
      <c r="AL283" s="14"/>
      <c r="AM283" s="8">
        <f>SUMIFS('Aceite Virgen'!AM$6:AM$257,'Aceite Virgen'!$A$6:$A$257,"&gt;="&amp;$A283,'Aceite Virgen'!$B$6:$B$257,"&lt;="&amp;$B283)</f>
        <v>2.82</v>
      </c>
      <c r="AN283" s="8">
        <f>SUMIFS('Aceite Virgen'!AN$6:AN$257,'Aceite Virgen'!$A$6:$A$257,"&gt;="&amp;$A283,'Aceite Virgen'!$B$6:$B$257,"&lt;="&amp;$B283)</f>
        <v>6.03</v>
      </c>
      <c r="AO283" s="8">
        <f>SUMIFS('Aceite Virgen'!AO$6:AO$257,'Aceite Virgen'!$A$6:$A$257,"&gt;="&amp;$A283,'Aceite Virgen'!$B$6:$B$257,"&lt;="&amp;$B283)</f>
        <v>2.37</v>
      </c>
      <c r="AP283" s="8">
        <f>SUMIFS('Aceite Virgen'!AP$6:AP$257,'Aceite Virgen'!$A$6:$A$257,"&gt;="&amp;$A283,'Aceite Virgen'!$B$6:$B$257,"&lt;="&amp;$B283)</f>
        <v>3.19</v>
      </c>
      <c r="AQ283" s="14"/>
      <c r="AR283" s="14"/>
      <c r="AT283" s="8">
        <f>SUMIFS('Aceite Virgen'!AT$6:AT$257,'Aceite Virgen'!$A$6:$A$257,"&gt;="&amp;$A283,'Aceite Virgen'!$B$6:$B$257,"&lt;="&amp;$B283)</f>
        <v>2.41</v>
      </c>
      <c r="AU283" s="8">
        <f>SUMIFS('Aceite Virgen'!AU$6:AU$257,'Aceite Virgen'!$A$6:$A$257,"&gt;="&amp;$A283,'Aceite Virgen'!$B$6:$B$257,"&lt;="&amp;$B283)</f>
        <v>10.9</v>
      </c>
      <c r="AV283" s="8">
        <f>SUMIFS('Aceite Virgen'!AV$6:AV$257,'Aceite Virgen'!$A$6:$A$257,"&gt;="&amp;$A283,'Aceite Virgen'!$B$6:$B$257,"&lt;="&amp;$B283)</f>
        <v>1.3699999999999999</v>
      </c>
      <c r="AW283" s="8">
        <f>SUMIFS('Aceite Virgen'!AW$6:AW$257,'Aceite Virgen'!$A$6:$A$257,"&gt;="&amp;$A283,'Aceite Virgen'!$B$6:$B$257,"&lt;="&amp;$B283)</f>
        <v>5.78</v>
      </c>
      <c r="BA283" s="8">
        <f>SUMIFS('Aceite Virgen'!BA$6:BA$257,'Aceite Virgen'!$A$6:$A$257,"&gt;="&amp;A283,'Aceite Virgen'!$B$6:$B$257,"&lt;="&amp;B283)</f>
        <v>1.9</v>
      </c>
      <c r="BB283" s="8">
        <f>SUMIFS('Aceite Virgen'!BB$6:BB$257,'Aceite Virgen'!$A$6:$A$257,"&gt;="&amp;$A283,'Aceite Virgen'!$B$6:$B$257,"&lt;="&amp;$B283)</f>
        <v>6.7799999999999994</v>
      </c>
      <c r="BC283" s="8">
        <f>SUMIFS('Aceite Virgen'!BC$6:BC$257,'Aceite Virgen'!$A$6:$A$257,"&gt;="&amp;$A283,'Aceite Virgen'!$B$6:$B$257,"&lt;="&amp;$B283)</f>
        <v>1.34</v>
      </c>
      <c r="BD283" s="8">
        <f>SUMIFS('Aceite Virgen'!BD$6:BD$257,'Aceite Virgen'!$A$6:$A$257,"&gt;="&amp;$A283,'Aceite Virgen'!$B$6:$B$257,"&lt;="&amp;$B283)</f>
        <v>1.92</v>
      </c>
      <c r="BH283" s="8">
        <f>SUMIFS('Aceite Virgen'!BH$6:BH$257,'Aceite Virgen'!$A$6:$A$257,"&gt;="&amp;$A283,'Aceite Virgen'!$B$6:$B$257,"&lt;="&amp;$B283)</f>
        <v>2.3299999999999996</v>
      </c>
      <c r="BI283" s="8">
        <f>SUMIFS('Aceite Virgen'!BI$6:BI$257,'Aceite Virgen'!$A$6:$A$257,"&gt;="&amp;$A283,'Aceite Virgen'!$B$6:$B$257,"&lt;="&amp;$B283)</f>
        <v>11.34</v>
      </c>
      <c r="BJ283" s="8">
        <f>SUMIFS('Aceite Virgen'!BJ$6:BJ$257,'Aceite Virgen'!$A$6:$A$257,"&gt;="&amp;$A283,'Aceite Virgen'!$B$6:$B$257,"&lt;="&amp;$B283)</f>
        <v>1.59</v>
      </c>
      <c r="BK283" s="8">
        <f>SUMIFS('Aceite Virgen'!BK$6:BK$257,'Aceite Virgen'!$A$6:$A$257,"&gt;="&amp;$A283,'Aceite Virgen'!$B$6:$B$257,"&lt;="&amp;$B283)</f>
        <v>2.1</v>
      </c>
      <c r="BO283" s="8">
        <f>SUMIFS('Aceite Virgen'!BO$6:BO$257,'Aceite Virgen'!$A$6:$A$257,"&gt;="&amp;$A283,'Aceite Virgen'!$B$6:$B$257,"&lt;="&amp;$B283)</f>
        <v>2.25</v>
      </c>
      <c r="BP283" s="8">
        <f>SUMIFS('Aceite Virgen'!BP$6:BP$257,'Aceite Virgen'!$A$6:$A$257,"&gt;="&amp;$A283,'Aceite Virgen'!$B$6:$B$257,"&lt;="&amp;$B283)</f>
        <v>3.36</v>
      </c>
      <c r="BQ283" s="8">
        <f>SUMIFS('Aceite Virgen'!BQ$6:BQ$257,'Aceite Virgen'!$A$6:$A$257,"&gt;="&amp;$A283,'Aceite Virgen'!$B$6:$B$257,"&lt;="&amp;$B283)</f>
        <v>1.7</v>
      </c>
      <c r="BR283" s="8">
        <f>SUMIFS('Aceite Virgen'!BR$6:BR$257,'Aceite Virgen'!$A$6:$A$257,"&gt;="&amp;$A283,'Aceite Virgen'!$B$6:$B$257,"&lt;="&amp;$B283)</f>
        <v>6.58</v>
      </c>
      <c r="BV283" s="8">
        <f>SUMIFS('Aceite Virgen'!BV$6:BV$257,'Aceite Virgen'!$A$6:$A$257,"&gt;="&amp;$A283,'Aceite Virgen'!$B$6:$B$257,"&lt;="&amp;$B283)</f>
        <v>2</v>
      </c>
      <c r="BW283" s="8">
        <f>SUMIFS('Aceite Virgen'!BW$6:BW$257,'Aceite Virgen'!$A$6:$A$257,"&gt;="&amp;$A283,'Aceite Virgen'!$B$6:$B$257,"&lt;="&amp;$B283)</f>
        <v>6.39</v>
      </c>
      <c r="BX283" s="8">
        <f>SUMIFS('Aceite Virgen'!BX$6:BX$257,'Aceite Virgen'!$A$6:$A$257,"&gt;="&amp;$A283,'Aceite Virgen'!$B$6:$B$257,"&lt;="&amp;$B283)</f>
        <v>1.25</v>
      </c>
      <c r="BY283" s="8">
        <f>SUMIFS('Aceite Virgen'!BY$6:BY$257,'Aceite Virgen'!$A$6:$A$257,"&gt;="&amp;$A283,'Aceite Virgen'!$B$6:$B$257,"&lt;="&amp;$B283)</f>
        <v>6.83</v>
      </c>
      <c r="CC283" s="8">
        <f>SUMIFS('Aceite Virgen'!CC$6:CC$257,'Aceite Virgen'!$A$6:$A$257,"&gt;="&amp;$A283,'Aceite Virgen'!$B$6:$B$257,"&lt;="&amp;$B283)</f>
        <v>1.36</v>
      </c>
      <c r="CD283" s="8">
        <f>SUMIFS('Aceite Virgen'!CD$6:CD$257,'Aceite Virgen'!$A$6:$A$257,"&gt;="&amp;$A283,'Aceite Virgen'!$B$6:$B$257,"&lt;="&amp;$B283)</f>
        <v>2.71</v>
      </c>
      <c r="CE283" s="8">
        <f>SUMIFS('Aceite Virgen'!CE$6:CE$257,'Aceite Virgen'!$A$6:$A$257,"&gt;="&amp;$A283,'Aceite Virgen'!$B$6:$B$257,"&lt;="&amp;$B283)</f>
        <v>1.18</v>
      </c>
      <c r="CF283" s="8">
        <f>SUMIFS('Aceite Virgen'!CF$6:CF$257,'Aceite Virgen'!$A$6:$A$257,"&gt;="&amp;$A283,'Aceite Virgen'!$B$6:$B$257,"&lt;="&amp;$B283)</f>
        <v>0</v>
      </c>
      <c r="CJ283" s="8">
        <f>SUMIFS('Aceite Virgen'!CJ$6:CJ$257,'Aceite Virgen'!$A$6:$A$257,"&gt;="&amp;$A283,'Aceite Virgen'!$B$6:$B$257,"&lt;="&amp;$B283)</f>
        <v>2.6399999999999997</v>
      </c>
      <c r="CK283" s="8">
        <f>SUMIFS('Aceite Virgen'!CK$6:CK$257,'Aceite Virgen'!$A$6:$A$257,"&gt;="&amp;$A283,'Aceite Virgen'!$B$6:$B$257,"&lt;="&amp;$B283)</f>
        <v>8.82</v>
      </c>
      <c r="CL283" s="8">
        <f>SUMIFS('Aceite Virgen'!CL$6:CL$257,'Aceite Virgen'!$A$6:$A$257,"&gt;="&amp;$A283,'Aceite Virgen'!$B$6:$B$257,"&lt;="&amp;$B283)</f>
        <v>2.13</v>
      </c>
      <c r="CM283" s="8">
        <f>SUMIFS('Aceite Virgen'!CM$6:CM$257,'Aceite Virgen'!$A$6:$A$257,"&gt;="&amp;$A283,'Aceite Virgen'!$B$6:$B$257,"&lt;="&amp;$B283)</f>
        <v>1.21</v>
      </c>
      <c r="CQ283" s="8">
        <f>SUMIFS('Aceite Virgen'!CQ$6:CQ$257,'Aceite Virgen'!$A$6:$A$257,"&gt;="&amp;$A283,'Aceite Virgen'!$B$6:$B$257,"&lt;="&amp;$B283)</f>
        <v>2.81</v>
      </c>
      <c r="CR283" s="8">
        <f>SUMIFS('Aceite Virgen'!CR$6:CR$257,'Aceite Virgen'!$A$6:$A$257,"&gt;="&amp;$A283,'Aceite Virgen'!$B$6:$B$257,"&lt;="&amp;$B283)</f>
        <v>15.23</v>
      </c>
      <c r="CS283" s="8">
        <f>SUMIFS('Aceite Virgen'!CS$6:CS$257,'Aceite Virgen'!$A$6:$A$257,"&gt;="&amp;$A283,'Aceite Virgen'!$B$6:$B$257,"&lt;="&amp;$B283)</f>
        <v>1.27</v>
      </c>
      <c r="CT283" s="8">
        <f>SUMIFS('Aceite Virgen'!CT$6:CT$257,'Aceite Virgen'!$A$6:$A$257,"&gt;="&amp;$A283,'Aceite Virgen'!$B$6:$B$257,"&lt;="&amp;$B283)</f>
        <v>0</v>
      </c>
    </row>
    <row r="284" spans="1:98" x14ac:dyDescent="0.3">
      <c r="A284" s="14">
        <f>'TAM Aceite Virgen'!B32</f>
        <v>5.4</v>
      </c>
      <c r="B284" s="14">
        <f>'TAM Aceite Virgen'!C32</f>
        <v>5.5</v>
      </c>
      <c r="C284" s="14"/>
      <c r="D284" s="8">
        <f>SUMIFS('Aceite Virgen'!D$6:D$257,'Aceite Virgen'!$A$6:$A$257,"&gt;="&amp;$A284,'Aceite Virgen'!$B$6:$B$257,"&lt;="&amp;$B284)</f>
        <v>0</v>
      </c>
      <c r="E284" s="8">
        <f>SUMIFS('Aceite Virgen'!E$6:E$257,'Aceite Virgen'!$A$6:$A$257,"&gt;="&amp;$A284,'Aceite Virgen'!$B$6:$B$257,"&lt;="&amp;$B284)</f>
        <v>0</v>
      </c>
      <c r="F284" s="8">
        <f>SUMIFS('Aceite Virgen'!F$6:F$257,'Aceite Virgen'!$A$6:$A$257,"&gt;="&amp;$A284,'Aceite Virgen'!$B$6:$B$257,"&lt;="&amp;$B284)</f>
        <v>0</v>
      </c>
      <c r="G284" s="8">
        <f>SUMIFS('Aceite Virgen'!G$6:G$257,'Aceite Virgen'!$A$6:$A$257,"&gt;="&amp;$A284,'Aceite Virgen'!$B$6:$B$257,"&lt;="&amp;$B284)</f>
        <v>0</v>
      </c>
      <c r="H284" s="14"/>
      <c r="I284" s="14"/>
      <c r="J284" s="14"/>
      <c r="K284" s="8">
        <f>SUMIFS('Aceite Virgen'!K$6:K$257,'Aceite Virgen'!$A$6:$A$257,"&gt;="&amp;$A284,'Aceite Virgen'!$B$6:$B$257,"&lt;="&amp;$B284)</f>
        <v>0</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0</v>
      </c>
      <c r="O284" s="14"/>
      <c r="P284" s="14"/>
      <c r="Q284" s="14"/>
      <c r="R284" s="8">
        <f>SUMIFS('Aceite Virgen'!R$6:R$257,'Aceite Virgen'!$A$6:$A$257,"&gt;="&amp;$A284,'Aceite Virgen'!$B$6:$B$257,"&lt;="&amp;$B284)</f>
        <v>0</v>
      </c>
      <c r="S284" s="8">
        <f>SUMIFS('Aceite Virgen'!S$6:S$257,'Aceite Virgen'!$A$6:$A$257,"&gt;="&amp;$A284,'Aceite Virgen'!$B$6:$B$257,"&lt;="&amp;$B284)</f>
        <v>0</v>
      </c>
      <c r="T284" s="8">
        <f>SUMIFS('Aceite Virgen'!T$6:T$257,'Aceite Virgen'!$A$6:$A$257,"&gt;="&amp;$A284,'Aceite Virgen'!$B$6:$B$257,"&lt;="&amp;$B284)</f>
        <v>0</v>
      </c>
      <c r="U284" s="8">
        <f>SUMIFS('Aceite Virgen'!U$6:U$257,'Aceite Virgen'!$A$6:$A$257,"&gt;="&amp;$A284,'Aceite Virgen'!$B$6:$B$257,"&lt;="&amp;$B284)</f>
        <v>0</v>
      </c>
      <c r="V284" s="14"/>
      <c r="W284" s="14"/>
      <c r="X284" s="14"/>
      <c r="Y284" s="8">
        <f>SUMIFS('Aceite Virgen'!Y$6:Y$257,'Aceite Virgen'!$A$6:$A$257,"&gt;="&amp;$A284,'Aceite Virgen'!$B$6:$B$257,"&lt;="&amp;$B284)</f>
        <v>0</v>
      </c>
      <c r="Z284" s="8">
        <f>SUMIFS('Aceite Virgen'!Z$6:Z$257,'Aceite Virgen'!$A$6:$A$257,"&gt;="&amp;$A284,'Aceite Virgen'!$B$6:$B$257,"&lt;="&amp;$B284)</f>
        <v>0</v>
      </c>
      <c r="AA284" s="8">
        <f>SUMIFS('Aceite Virgen'!AA$6:AA$257,'Aceite Virgen'!$A$6:$A$257,"&gt;="&amp;$A284,'Aceite Virgen'!$B$6:$B$257,"&lt;="&amp;$B284)</f>
        <v>0</v>
      </c>
      <c r="AB284" s="8">
        <f>SUMIFS('Aceite Virgen'!AB$6:AB$257,'Aceite Virgen'!$A$6:$A$257,"&gt;="&amp;$A284,'Aceite Virgen'!$B$6:$B$257,"&lt;="&amp;$B284)</f>
        <v>0</v>
      </c>
      <c r="AC284" s="14"/>
      <c r="AD284" s="14"/>
      <c r="AE284" s="14"/>
      <c r="AF284" s="8">
        <f>SUMIFS('Aceite Virgen'!AF$6:AF$257,'Aceite Virgen'!$A$6:$A$257,"&gt;="&amp;$A284,'Aceite Virgen'!$B$6:$B$257,"&lt;="&amp;$B284)</f>
        <v>0.26</v>
      </c>
      <c r="AG284" s="8">
        <f>SUMIFS('Aceite Virgen'!AG$6:AG$257,'Aceite Virgen'!$A$6:$A$257,"&gt;="&amp;$A284,'Aceite Virgen'!$B$6:$B$257,"&lt;="&amp;$B284)</f>
        <v>0</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0.04</v>
      </c>
      <c r="AN284" s="8">
        <f>SUMIFS('Aceite Virgen'!AN$6:AN$257,'Aceite Virgen'!$A$6:$A$257,"&gt;="&amp;$A284,'Aceite Virgen'!$B$6:$B$257,"&lt;="&amp;$B284)</f>
        <v>0</v>
      </c>
      <c r="AO284" s="8">
        <f>SUMIFS('Aceite Virgen'!AO$6:AO$257,'Aceite Virgen'!$A$6:$A$257,"&gt;="&amp;$A284,'Aceite Virgen'!$B$6:$B$257,"&lt;="&amp;$B284)</f>
        <v>0.05</v>
      </c>
      <c r="AP284" s="8">
        <f>SUMIFS('Aceite Virgen'!AP$6:AP$257,'Aceite Virgen'!$A$6:$A$257,"&gt;="&amp;$A284,'Aceite Virgen'!$B$6:$B$257,"&lt;="&amp;$B284)</f>
        <v>0</v>
      </c>
      <c r="AQ284" s="14"/>
      <c r="AR284" s="14"/>
      <c r="AT284" s="8">
        <f>SUMIFS('Aceite Virgen'!AT$6:AT$257,'Aceite Virgen'!$A$6:$A$257,"&gt;="&amp;$A284,'Aceite Virgen'!$B$6:$B$257,"&lt;="&amp;$B284)</f>
        <v>0.5</v>
      </c>
      <c r="AU284" s="8">
        <f>SUMIFS('Aceite Virgen'!AU$6:AU$257,'Aceite Virgen'!$A$6:$A$257,"&gt;="&amp;$A284,'Aceite Virgen'!$B$6:$B$257,"&lt;="&amp;$B284)</f>
        <v>0</v>
      </c>
      <c r="AV284" s="8">
        <f>SUMIFS('Aceite Virgen'!AV$6:AV$257,'Aceite Virgen'!$A$6:$A$257,"&gt;="&amp;$A284,'Aceite Virgen'!$B$6:$B$257,"&lt;="&amp;$B284)</f>
        <v>0</v>
      </c>
      <c r="AW284" s="8">
        <f>SUMIFS('Aceite Virgen'!AW$6:AW$257,'Aceite Virgen'!$A$6:$A$257,"&gt;="&amp;$A284,'Aceite Virgen'!$B$6:$B$257,"&lt;="&amp;$B284)</f>
        <v>0</v>
      </c>
      <c r="BA284" s="8">
        <f>SUMIFS('Aceite Virgen'!BA$6:BA$257,'Aceite Virgen'!$A$6:$A$257,"&gt;="&amp;A284,'Aceite Virgen'!$B$6:$B$257,"&lt;="&amp;B284)</f>
        <v>0</v>
      </c>
      <c r="BB284" s="8">
        <f>SUMIFS('Aceite Virgen'!BB$6:BB$257,'Aceite Virgen'!$A$6:$A$257,"&gt;="&amp;$A284,'Aceite Virgen'!$B$6:$B$257,"&lt;="&amp;$B284)</f>
        <v>0</v>
      </c>
      <c r="BC284" s="8">
        <f>SUMIFS('Aceite Virgen'!BC$6:BC$257,'Aceite Virgen'!$A$6:$A$257,"&gt;="&amp;$A284,'Aceite Virgen'!$B$6:$B$257,"&lt;="&amp;$B284)</f>
        <v>0</v>
      </c>
      <c r="BD284" s="8">
        <f>SUMIFS('Aceite Virgen'!BD$6:BD$257,'Aceite Virgen'!$A$6:$A$257,"&gt;="&amp;$A284,'Aceite Virgen'!$B$6:$B$257,"&lt;="&amp;$B284)</f>
        <v>0</v>
      </c>
      <c r="BH284" s="8">
        <f>SUMIFS('Aceite Virgen'!BH$6:BH$257,'Aceite Virgen'!$A$6:$A$257,"&gt;="&amp;$A284,'Aceite Virgen'!$B$6:$B$257,"&lt;="&amp;$B284)</f>
        <v>0.03</v>
      </c>
      <c r="BI284" s="8">
        <f>SUMIFS('Aceite Virgen'!BI$6:BI$257,'Aceite Virgen'!$A$6:$A$257,"&gt;="&amp;$A284,'Aceite Virgen'!$B$6:$B$257,"&lt;="&amp;$B284)</f>
        <v>0</v>
      </c>
      <c r="BJ284" s="8">
        <f>SUMIFS('Aceite Virgen'!BJ$6:BJ$257,'Aceite Virgen'!$A$6:$A$257,"&gt;="&amp;$A284,'Aceite Virgen'!$B$6:$B$257,"&lt;="&amp;$B284)</f>
        <v>0.04</v>
      </c>
      <c r="BK284" s="8">
        <f>SUMIFS('Aceite Virgen'!BK$6:BK$257,'Aceite Virgen'!$A$6:$A$257,"&gt;="&amp;$A284,'Aceite Virgen'!$B$6:$B$257,"&lt;="&amp;$B284)</f>
        <v>0</v>
      </c>
      <c r="BO284" s="8">
        <f>SUMIFS('Aceite Virgen'!BO$6:BO$257,'Aceite Virgen'!$A$6:$A$257,"&gt;="&amp;$A284,'Aceite Virgen'!$B$6:$B$257,"&lt;="&amp;$B284)</f>
        <v>0.03</v>
      </c>
      <c r="BP284" s="8">
        <f>SUMIFS('Aceite Virgen'!BP$6:BP$257,'Aceite Virgen'!$A$6:$A$257,"&gt;="&amp;$A284,'Aceite Virgen'!$B$6:$B$257,"&lt;="&amp;$B284)</f>
        <v>0</v>
      </c>
      <c r="BQ284" s="8">
        <f>SUMIFS('Aceite Virgen'!BQ$6:BQ$257,'Aceite Virgen'!$A$6:$A$257,"&gt;="&amp;$A284,'Aceite Virgen'!$B$6:$B$257,"&lt;="&amp;$B284)</f>
        <v>0.03</v>
      </c>
      <c r="BR284" s="8">
        <f>SUMIFS('Aceite Virgen'!BR$6:BR$257,'Aceite Virgen'!$A$6:$A$257,"&gt;="&amp;$A284,'Aceite Virgen'!$B$6:$B$257,"&lt;="&amp;$B284)</f>
        <v>0</v>
      </c>
      <c r="BV284" s="8">
        <f>SUMIFS('Aceite Virgen'!BV$6:BV$257,'Aceite Virgen'!$A$6:$A$257,"&gt;="&amp;$A284,'Aceite Virgen'!$B$6:$B$257,"&lt;="&amp;$B284)</f>
        <v>0.05</v>
      </c>
      <c r="BW284" s="8">
        <f>SUMIFS('Aceite Virgen'!BW$6:BW$257,'Aceite Virgen'!$A$6:$A$257,"&gt;="&amp;$A284,'Aceite Virgen'!$B$6:$B$257,"&lt;="&amp;$B284)</f>
        <v>0</v>
      </c>
      <c r="BX284" s="8">
        <f>SUMIFS('Aceite Virgen'!BX$6:BX$257,'Aceite Virgen'!$A$6:$A$257,"&gt;="&amp;$A284,'Aceite Virgen'!$B$6:$B$257,"&lt;="&amp;$B284)</f>
        <v>0.06</v>
      </c>
      <c r="BY284" s="8">
        <f>SUMIFS('Aceite Virgen'!BY$6:BY$257,'Aceite Virgen'!$A$6:$A$257,"&gt;="&amp;$A284,'Aceite Virgen'!$B$6:$B$257,"&lt;="&amp;$B284)</f>
        <v>0</v>
      </c>
      <c r="CC284" s="8">
        <f>SUMIFS('Aceite Virgen'!CC$6:CC$257,'Aceite Virgen'!$A$6:$A$257,"&gt;="&amp;$A284,'Aceite Virgen'!$B$6:$B$257,"&lt;="&amp;$B284)</f>
        <v>0</v>
      </c>
      <c r="CD284" s="8">
        <f>SUMIFS('Aceite Virgen'!CD$6:CD$257,'Aceite Virgen'!$A$6:$A$257,"&gt;="&amp;$A284,'Aceite Virgen'!$B$6:$B$257,"&lt;="&amp;$B284)</f>
        <v>0</v>
      </c>
      <c r="CE284" s="8">
        <f>SUMIFS('Aceite Virgen'!CE$6:CE$257,'Aceite Virgen'!$A$6:$A$257,"&gt;="&amp;$A284,'Aceite Virgen'!$B$6:$B$257,"&lt;="&amp;$B284)</f>
        <v>0</v>
      </c>
      <c r="CF284" s="8">
        <f>SUMIFS('Aceite Virgen'!CF$6:CF$257,'Aceite Virgen'!$A$6:$A$257,"&gt;="&amp;$A284,'Aceite Virgen'!$B$6:$B$257,"&lt;="&amp;$B284)</f>
        <v>0</v>
      </c>
      <c r="CJ284" s="8">
        <f>SUMIFS('Aceite Virgen'!CJ$6:CJ$257,'Aceite Virgen'!$A$6:$A$257,"&gt;="&amp;$A284,'Aceite Virgen'!$B$6:$B$257,"&lt;="&amp;$B284)</f>
        <v>0</v>
      </c>
      <c r="CK284" s="8">
        <f>SUMIFS('Aceite Virgen'!CK$6:CK$257,'Aceite Virgen'!$A$6:$A$257,"&gt;="&amp;$A284,'Aceite Virgen'!$B$6:$B$257,"&lt;="&amp;$B284)</f>
        <v>0</v>
      </c>
      <c r="CL284" s="8">
        <f>SUMIFS('Aceite Virgen'!CL$6:CL$257,'Aceite Virgen'!$A$6:$A$257,"&gt;="&amp;$A284,'Aceite Virgen'!$B$6:$B$257,"&lt;="&amp;$B284)</f>
        <v>0</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row>
    <row r="285" spans="1:98" x14ac:dyDescent="0.3">
      <c r="A285" s="14">
        <f>'TAM Aceite Virgen'!B33</f>
        <v>5.5</v>
      </c>
      <c r="B285" s="14">
        <f>'TAM Aceite Virgen'!C33</f>
        <v>0</v>
      </c>
      <c r="C285" s="14"/>
      <c r="D285" s="8">
        <f>SUMIF('Aceite Virgen'!$A$6:$A$257,"&gt;="&amp;$A285,'Aceite Virgen'!D$6:D$257)</f>
        <v>4.1099999999999994</v>
      </c>
      <c r="E285" s="8">
        <f>SUMIF('Aceite Virgen'!$A$6:$A$257,"&gt;="&amp;$A285,'Aceite Virgen'!E$6:E$257)</f>
        <v>15.41</v>
      </c>
      <c r="F285" s="8">
        <f>SUMIF('Aceite Virgen'!$A$6:$A$257,"&gt;="&amp;$A285,'Aceite Virgen'!F$6:F$257)</f>
        <v>1.22</v>
      </c>
      <c r="G285" s="8">
        <f>SUMIF('Aceite Virgen'!$A$6:$A$257,"&gt;="&amp;$A285,'Aceite Virgen'!G$6:G$257)</f>
        <v>4.5</v>
      </c>
      <c r="H285" s="14"/>
      <c r="I285" s="14"/>
      <c r="J285" s="14"/>
      <c r="K285" s="8">
        <f>SUMIF('Aceite Virgen'!$A$6:$A$257,"&gt;="&amp;$A285,'Aceite Virgen'!K$6:K$257)</f>
        <v>9.25</v>
      </c>
      <c r="L285" s="8">
        <f>SUMIF('Aceite Virgen'!$A$6:$A$257,"&gt;="&amp;$A285,'Aceite Virgen'!L$6:L$257)</f>
        <v>36.380000000000003</v>
      </c>
      <c r="M285" s="8">
        <f>SUMIF('Aceite Virgen'!$A$6:$A$257,"&gt;="&amp;$A285,'Aceite Virgen'!M$6:M$257)</f>
        <v>2.7199999999999998</v>
      </c>
      <c r="N285" s="8">
        <f>SUMIF('Aceite Virgen'!$A$6:$A$257,"&gt;="&amp;$A285,'Aceite Virgen'!N$6:N$257)</f>
        <v>6.68</v>
      </c>
      <c r="O285" s="14"/>
      <c r="P285" s="14"/>
      <c r="Q285" s="14"/>
      <c r="R285" s="8">
        <f>SUMIF('Aceite Virgen'!$A$6:$A$257,"&gt;="&amp;$A285,'Aceite Virgen'!R$6:R$257)</f>
        <v>10.61</v>
      </c>
      <c r="S285" s="8">
        <f>SUMIF('Aceite Virgen'!$A$6:$A$257,"&gt;="&amp;$A285,'Aceite Virgen'!S$6:S$257)</f>
        <v>30.6</v>
      </c>
      <c r="T285" s="8">
        <f>SUMIF('Aceite Virgen'!$A$6:$A$257,"&gt;="&amp;$A285,'Aceite Virgen'!T$6:T$257)</f>
        <v>6.06</v>
      </c>
      <c r="U285" s="8">
        <f>SUMIF('Aceite Virgen'!$A$6:$A$257,"&gt;="&amp;$A285,'Aceite Virgen'!U$6:U$257)</f>
        <v>4.5</v>
      </c>
      <c r="V285" s="14"/>
      <c r="W285" s="14"/>
      <c r="X285" s="14"/>
      <c r="Y285" s="8">
        <f>SUMIF('Aceite Virgen'!$A$6:$A$257,"&gt;="&amp;$A285,'Aceite Virgen'!Y$6:Y$257)</f>
        <v>4.82</v>
      </c>
      <c r="Z285" s="8">
        <f>SUMIF('Aceite Virgen'!$A$6:$A$257,"&gt;="&amp;$A285,'Aceite Virgen'!Z$6:Z$257)</f>
        <v>10.71</v>
      </c>
      <c r="AA285" s="8">
        <f>SUMIF('Aceite Virgen'!$A$6:$A$257,"&gt;="&amp;$A285,'Aceite Virgen'!AA$6:AA$257)</f>
        <v>3.05</v>
      </c>
      <c r="AB285" s="8">
        <f>SUMIF('Aceite Virgen'!$A$6:$A$257,"&gt;="&amp;$A285,'Aceite Virgen'!AB$6:AB$257)</f>
        <v>1.39</v>
      </c>
      <c r="AC285" s="14"/>
      <c r="AD285" s="14"/>
      <c r="AE285" s="14"/>
      <c r="AF285" s="8">
        <f>SUMIF('Aceite Virgen'!$A$6:$A$257,"&gt;="&amp;$A285,'Aceite Virgen'!AF$6:AF$257)</f>
        <v>3.5900000000000003</v>
      </c>
      <c r="AG285" s="8">
        <f>SUMIF('Aceite Virgen'!$A$6:$A$257,"&gt;="&amp;$A285,'Aceite Virgen'!AG$6:AG$257)</f>
        <v>26.05</v>
      </c>
      <c r="AH285" s="8">
        <f>SUMIF('Aceite Virgen'!$A$6:$A$257,"&gt;="&amp;$A285,'Aceite Virgen'!AH$6:AH$257)</f>
        <v>1.35</v>
      </c>
      <c r="AI285" s="8">
        <f>SUMIF('Aceite Virgen'!$A$6:$A$257,"&gt;="&amp;$A285,'Aceite Virgen'!AI$6:AI$257)</f>
        <v>0</v>
      </c>
      <c r="AJ285" s="14"/>
      <c r="AK285" s="14"/>
      <c r="AL285" s="14"/>
      <c r="AM285" s="8">
        <f>SUMIF('Aceite Virgen'!$A$6:$A$257,"&gt;="&amp;$A285,'Aceite Virgen'!AM$6:AM$257)</f>
        <v>3.6</v>
      </c>
      <c r="AN285" s="8">
        <f>SUMIF('Aceite Virgen'!$A$6:$A$257,"&gt;="&amp;$A285,'Aceite Virgen'!AN$6:AN$257)</f>
        <v>11.18</v>
      </c>
      <c r="AO285" s="8">
        <f>SUMIF('Aceite Virgen'!$A$6:$A$257,"&gt;="&amp;$A285,'Aceite Virgen'!AO$6:AO$257)</f>
        <v>1.89</v>
      </c>
      <c r="AP285" s="8">
        <f>SUMIF('Aceite Virgen'!$A$6:$A$257,"&gt;="&amp;$A285,'Aceite Virgen'!AP$6:AP$257)</f>
        <v>0</v>
      </c>
      <c r="AQ285" s="14"/>
      <c r="AR285" s="14"/>
      <c r="AT285" s="8">
        <f>SUMIF('Aceite Virgen'!$A$6:$A$257,"&gt;="&amp;$A285,'Aceite Virgen'!AT$6:AT$257)</f>
        <v>3.1300000000000003</v>
      </c>
      <c r="AU285" s="8">
        <f>SUMIF('Aceite Virgen'!$A$6:$A$257,"&gt;="&amp;$A285,'Aceite Virgen'!AU$6:AU$257)</f>
        <v>14.82</v>
      </c>
      <c r="AV285" s="8">
        <f>SUMIF('Aceite Virgen'!$A$6:$A$257,"&gt;="&amp;$A285,'Aceite Virgen'!AV$6:AV$257)</f>
        <v>0.70000000000000007</v>
      </c>
      <c r="AW285" s="8">
        <f>SUMIF('Aceite Virgen'!$A$6:$A$257,"&gt;="&amp;$A285,'Aceite Virgen'!AW$6:AW$257)</f>
        <v>0</v>
      </c>
      <c r="BA285" s="8">
        <f>SUMIF('Aceite Virgen'!$A$6:$A$257,"&gt;="&amp;$A285,'Aceite Virgen'!BA$6:BA$257)</f>
        <v>1.51</v>
      </c>
      <c r="BB285" s="8">
        <f>SUMIF('Aceite Virgen'!$A$6:$A$257,"&gt;="&amp;$A285,'Aceite Virgen'!BB$6:BB$257)</f>
        <v>3.69</v>
      </c>
      <c r="BC285" s="8">
        <f>SUMIF('Aceite Virgen'!$A$6:$A$257,"&gt;="&amp;$A285,'Aceite Virgen'!BC$6:BC$257)</f>
        <v>0.32999999999999996</v>
      </c>
      <c r="BD285" s="8">
        <f>SUMIF('Aceite Virgen'!$A$6:$A$257,"&gt;="&amp;$A285,'Aceite Virgen'!BD$6:BD$257)</f>
        <v>0</v>
      </c>
      <c r="BH285" s="8">
        <f>SUMIF('Aceite Virgen'!$A$6:$A$257,"&gt;="&amp;$A285,'Aceite Virgen'!BH$6:BH$257)</f>
        <v>0.81</v>
      </c>
      <c r="BI285" s="8">
        <f>SUMIF('Aceite Virgen'!$A$6:$A$257,"&gt;="&amp;$A285,'Aceite Virgen'!BI$6:BI$257)</f>
        <v>6.75</v>
      </c>
      <c r="BJ285" s="8">
        <f>SUMIF('Aceite Virgen'!$A$6:$A$257,"&gt;="&amp;$A285,'Aceite Virgen'!BJ$6:BJ$257)</f>
        <v>0.16</v>
      </c>
      <c r="BK285" s="8">
        <f>SUMIF('Aceite Virgen'!$A$6:$A$257,"&gt;="&amp;$A285,'Aceite Virgen'!BK$6:BK$257)</f>
        <v>0</v>
      </c>
      <c r="BO285" s="8">
        <f>SUMIF('Aceite Virgen'!$A$6:$A$257,"&gt;="&amp;$A285,'Aceite Virgen'!BO$6:BO$257)</f>
        <v>1.9699999999999998</v>
      </c>
      <c r="BP285" s="8">
        <f>SUMIF('Aceite Virgen'!$A$6:$A$257,"&gt;="&amp;$A285,'Aceite Virgen'!BP$6:BP$257)</f>
        <v>4.5600000000000005</v>
      </c>
      <c r="BQ285" s="8">
        <f>SUMIF('Aceite Virgen'!$A$6:$A$257,"&gt;="&amp;$A285,'Aceite Virgen'!BQ$6:BQ$257)</f>
        <v>0.87000000000000011</v>
      </c>
      <c r="BR285" s="8">
        <f>SUMIF('Aceite Virgen'!$A$6:$A$257,"&gt;="&amp;$A285,'Aceite Virgen'!BR$6:BR$257)</f>
        <v>0</v>
      </c>
      <c r="BV285" s="8">
        <f>SUMIF('Aceite Virgen'!$A$6:$A$257,"&gt;="&amp;$A285,'Aceite Virgen'!BV$6:BV$257)</f>
        <v>2.99</v>
      </c>
      <c r="BW285" s="8">
        <f>SUMIF('Aceite Virgen'!$A$6:$A$257,"&gt;="&amp;$A285,'Aceite Virgen'!BW$6:BW$257)</f>
        <v>7.91</v>
      </c>
      <c r="BX285" s="8">
        <f>SUMIF('Aceite Virgen'!$A$6:$A$257,"&gt;="&amp;$A285,'Aceite Virgen'!BX$6:BX$257)</f>
        <v>1.9000000000000001</v>
      </c>
      <c r="BY285" s="8">
        <f>SUMIF('Aceite Virgen'!$A$6:$A$257,"&gt;="&amp;$A285,'Aceite Virgen'!BY$6:BY$257)</f>
        <v>0</v>
      </c>
      <c r="CC285" s="8">
        <f>SUMIF('Aceite Virgen'!$A$6:$A$257,"&gt;="&amp;$A285,'Aceite Virgen'!CC$6:CC$257)</f>
        <v>4.5199999999999996</v>
      </c>
      <c r="CD285" s="8">
        <f>SUMIF('Aceite Virgen'!$A$6:$A$257,"&gt;="&amp;$A285,'Aceite Virgen'!CD$6:CD$257)</f>
        <v>14.579999999999998</v>
      </c>
      <c r="CE285" s="8">
        <f>SUMIF('Aceite Virgen'!$A$6:$A$257,"&gt;="&amp;$A285,'Aceite Virgen'!CE$6:CE$257)</f>
        <v>2</v>
      </c>
      <c r="CF285" s="8">
        <f>SUMIF('Aceite Virgen'!$A$6:$A$257,"&gt;="&amp;$A285,'Aceite Virgen'!CF$6:CF$257)</f>
        <v>9</v>
      </c>
      <c r="CJ285" s="8">
        <f>SUMIF('Aceite Virgen'!$A$6:$A$257,"&gt;="&amp;$A285,'Aceite Virgen'!CJ$6:CJ$257)</f>
        <v>3.0500000000000003</v>
      </c>
      <c r="CK285" s="8">
        <f>SUMIF('Aceite Virgen'!$A$6:$A$257,"&gt;="&amp;$A285,'Aceite Virgen'!CK$6:CK$257)</f>
        <v>7.1800000000000015</v>
      </c>
      <c r="CL285" s="8">
        <f>SUMIF('Aceite Virgen'!$A$6:$A$257,"&gt;="&amp;$A285,'Aceite Virgen'!CL$6:CL$257)</f>
        <v>0.91</v>
      </c>
      <c r="CM285" s="8">
        <f>SUMIF('Aceite Virgen'!$A$6:$A$257,"&gt;="&amp;$A285,'Aceite Virgen'!CM$6:CM$257)</f>
        <v>0</v>
      </c>
      <c r="CQ285" s="8">
        <f>SUMIF('Aceite Virgen'!$A$6:$A$257,"&gt;="&amp;$A285,'Aceite Virgen'!CQ$6:CQ$257)</f>
        <v>5.68</v>
      </c>
      <c r="CR285" s="8">
        <f>SUMIF('Aceite Virgen'!$A$6:$A$257,"&gt;="&amp;$A285,'Aceite Virgen'!CR$6:CR$257)</f>
        <v>16.29</v>
      </c>
      <c r="CS285" s="8">
        <f>SUMIF('Aceite Virgen'!$A$6:$A$257,"&gt;="&amp;$A285,'Aceite Virgen'!CS$6:CS$257)</f>
        <v>3.1900000000000004</v>
      </c>
      <c r="CT285" s="8">
        <f>SUMIF('Aceite Virgen'!$A$6:$A$257,"&gt;="&amp;$A285,'Aceite Virgen'!CT$6:CT$257)</f>
        <v>0</v>
      </c>
    </row>
    <row r="287" spans="1:98" x14ac:dyDescent="0.3">
      <c r="D287" s="11">
        <f>SUM(D262:D285)</f>
        <v>100.02000000000001</v>
      </c>
      <c r="E287" s="11">
        <f>SUM(E262:E285)</f>
        <v>100</v>
      </c>
      <c r="F287" s="11">
        <f>SUM(F262:F285)</f>
        <v>100.05</v>
      </c>
      <c r="G287" s="11">
        <f>SUM(G262:G285)</f>
        <v>100.00000000000001</v>
      </c>
      <c r="K287" s="11">
        <f>SUM(K262:K285)</f>
        <v>100.05</v>
      </c>
      <c r="L287" s="11">
        <f>SUM(L262:L285)</f>
        <v>100.01</v>
      </c>
      <c r="M287" s="11">
        <f>SUM(M262:M285)</f>
        <v>100</v>
      </c>
      <c r="N287" s="11">
        <f>SUM(N262:N285)</f>
        <v>100</v>
      </c>
      <c r="R287" s="11">
        <f>SUM(R262:R285)</f>
        <v>99.97</v>
      </c>
      <c r="S287" s="11">
        <f>SUM(S262:S285)</f>
        <v>99.990000000000009</v>
      </c>
      <c r="T287" s="11">
        <f>SUM(T262:T285)</f>
        <v>99.999999999999986</v>
      </c>
      <c r="U287" s="11">
        <f>SUM(U262:U285)</f>
        <v>99.99</v>
      </c>
      <c r="Y287" s="11">
        <f>SUM(Y262:Y285)</f>
        <v>99.960000000000008</v>
      </c>
      <c r="Z287" s="11">
        <f>SUM(Z262:Z285)</f>
        <v>100.00999999999999</v>
      </c>
      <c r="AA287" s="11">
        <f>SUM(AA262:AA285)</f>
        <v>100.02999999999997</v>
      </c>
      <c r="AB287" s="11">
        <f>SUM(AB262:AB285)</f>
        <v>99.990000000000009</v>
      </c>
      <c r="AF287" s="11">
        <f>SUM(AF262:AF285)</f>
        <v>100.01</v>
      </c>
      <c r="AG287" s="11">
        <f>SUM(AG262:AG285)</f>
        <v>99.969999999999985</v>
      </c>
      <c r="AH287" s="11">
        <f>SUM(AH262:AH285)</f>
        <v>100.02000000000002</v>
      </c>
      <c r="AI287" s="11">
        <f>SUM(AI262:AI285)</f>
        <v>100.01</v>
      </c>
      <c r="AM287" s="11">
        <f>SUM(AM262:AM285)</f>
        <v>99.990000000000009</v>
      </c>
      <c r="AN287" s="11">
        <f>SUM(AN262:AN285)</f>
        <v>100.00999999999999</v>
      </c>
      <c r="AO287" s="11">
        <f>SUM(AO262:AO285)</f>
        <v>100.03</v>
      </c>
      <c r="AP287" s="11">
        <f>SUM(AP262:AP285)</f>
        <v>99.99</v>
      </c>
      <c r="AT287" s="11">
        <f>SUM(AT262:AT285)</f>
        <v>99.95999999999998</v>
      </c>
      <c r="AU287" s="11">
        <f>SUM(AU262:AU285)</f>
        <v>100.00999999999999</v>
      </c>
      <c r="AV287" s="11">
        <f>SUM(AV262:AV285)</f>
        <v>100.00000000000003</v>
      </c>
      <c r="AW287" s="11">
        <f>SUM(AW262:AW285)</f>
        <v>100.01</v>
      </c>
      <c r="BA287" s="11">
        <f>SUM(BA262:BA285)</f>
        <v>100.04</v>
      </c>
      <c r="BB287" s="11">
        <f>SUM(BB262:BB285)</f>
        <v>99.999999999999986</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99.70999999999998</v>
      </c>
      <c r="BP287" s="11">
        <f>SUM(BP262:BP285)</f>
        <v>100.00000000000001</v>
      </c>
      <c r="BQ287" s="11">
        <f>SUM(BQ262:BQ285)</f>
        <v>99.950000000000031</v>
      </c>
      <c r="BR287" s="11">
        <f>SUM(BR262:BR285)</f>
        <v>99.999999999999986</v>
      </c>
      <c r="BV287" s="11">
        <f>SUM(BV262:BV285)</f>
        <v>99.97999999999999</v>
      </c>
      <c r="BW287" s="11">
        <f>SUM(BW262:BW285)</f>
        <v>99.99</v>
      </c>
      <c r="BX287" s="11">
        <f>SUM(BX262:BX285)</f>
        <v>99.970000000000013</v>
      </c>
      <c r="BY287" s="11">
        <f>SUM(BY262:BY285)</f>
        <v>99.999999999999986</v>
      </c>
      <c r="CC287" s="11">
        <f>SUM(CC262:CC285)</f>
        <v>100.01999999999998</v>
      </c>
      <c r="CD287" s="11">
        <f>SUM(CD262:CD285)</f>
        <v>99.97999999999999</v>
      </c>
      <c r="CE287" s="11">
        <f>SUM(CE262:CE285)</f>
        <v>100</v>
      </c>
      <c r="CF287" s="11">
        <f>SUM(CF262:CF285)</f>
        <v>100</v>
      </c>
      <c r="CJ287" s="11">
        <f>SUM(CJ262:CJ285)</f>
        <v>100.01999999999998</v>
      </c>
      <c r="CK287" s="11">
        <f>SUM(CK262:CK285)</f>
        <v>100</v>
      </c>
      <c r="CL287" s="11">
        <f>SUM(CL262:CL285)</f>
        <v>99.98</v>
      </c>
      <c r="CM287" s="11">
        <f>SUM(CM262:CM285)</f>
        <v>100</v>
      </c>
      <c r="CQ287" s="11">
        <f>SUM(CQ262:CQ285)</f>
        <v>99.990000000000009</v>
      </c>
      <c r="CR287" s="11">
        <f>SUM(CR262:CR285)</f>
        <v>100.00999999999999</v>
      </c>
      <c r="CS287" s="11">
        <f>SUM(CS262:CS285)</f>
        <v>100.01999999999998</v>
      </c>
      <c r="CT287" s="11">
        <f>SUM(CT262:CT285)</f>
        <v>100</v>
      </c>
    </row>
  </sheetData>
  <mergeCells count="1">
    <mergeCell ref="A260:B260"/>
  </mergeCells>
  <conditionalFormatting sqref="BA287:BD287">
    <cfRule type="cellIs" dxfId="87" priority="40" operator="greaterThan">
      <formula>100.1</formula>
    </cfRule>
    <cfRule type="cellIs" dxfId="86" priority="41" operator="greaterThan">
      <formula>99.8</formula>
    </cfRule>
    <cfRule type="cellIs" dxfId="85" priority="42" operator="lessThan">
      <formula>99.8</formula>
    </cfRule>
  </conditionalFormatting>
  <conditionalFormatting sqref="BH287:BK287">
    <cfRule type="cellIs" dxfId="84" priority="37" operator="greaterThan">
      <formula>100.1</formula>
    </cfRule>
    <cfRule type="cellIs" dxfId="83" priority="38" operator="greaterThan">
      <formula>99.8</formula>
    </cfRule>
    <cfRule type="cellIs" dxfId="82" priority="39" operator="lessThan">
      <formula>99.8</formula>
    </cfRule>
  </conditionalFormatting>
  <conditionalFormatting sqref="BO287:BR287">
    <cfRule type="cellIs" dxfId="81" priority="34" operator="greaterThan">
      <formula>100.1</formula>
    </cfRule>
    <cfRule type="cellIs" dxfId="80" priority="35" operator="greaterThan">
      <formula>99.8</formula>
    </cfRule>
    <cfRule type="cellIs" dxfId="79" priority="36" operator="lessThan">
      <formula>99.8</formula>
    </cfRule>
  </conditionalFormatting>
  <conditionalFormatting sqref="BV287:BY287">
    <cfRule type="cellIs" dxfId="78" priority="31" operator="greaterThan">
      <formula>100.1</formula>
    </cfRule>
    <cfRule type="cellIs" dxfId="77" priority="32" operator="greaterThan">
      <formula>99.8</formula>
    </cfRule>
    <cfRule type="cellIs" dxfId="76" priority="33" operator="lessThan">
      <formula>99.8</formula>
    </cfRule>
  </conditionalFormatting>
  <conditionalFormatting sqref="AT287:AW287">
    <cfRule type="cellIs" dxfId="75" priority="28" operator="greaterThan">
      <formula>100.1</formula>
    </cfRule>
    <cfRule type="cellIs" dxfId="74" priority="29" operator="greaterThan">
      <formula>99.8</formula>
    </cfRule>
    <cfRule type="cellIs" dxfId="73" priority="30" operator="lessThan">
      <formula>99.8</formula>
    </cfRule>
  </conditionalFormatting>
  <conditionalFormatting sqref="AM287:AP287">
    <cfRule type="cellIs" dxfId="72" priority="25" operator="greaterThan">
      <formula>100.1</formula>
    </cfRule>
    <cfRule type="cellIs" dxfId="71" priority="26" operator="greaterThan">
      <formula>99.8</formula>
    </cfRule>
    <cfRule type="cellIs" dxfId="70" priority="27" operator="lessThan">
      <formula>99.8</formula>
    </cfRule>
  </conditionalFormatting>
  <conditionalFormatting sqref="AF287:AI287">
    <cfRule type="cellIs" dxfId="69" priority="22" operator="greaterThan">
      <formula>100.1</formula>
    </cfRule>
    <cfRule type="cellIs" dxfId="68" priority="23" operator="greaterThan">
      <formula>99.8</formula>
    </cfRule>
    <cfRule type="cellIs" dxfId="67" priority="24" operator="lessThan">
      <formula>99.8</formula>
    </cfRule>
  </conditionalFormatting>
  <conditionalFormatting sqref="Y287:AB287">
    <cfRule type="cellIs" dxfId="66" priority="19" operator="greaterThan">
      <formula>100.1</formula>
    </cfRule>
    <cfRule type="cellIs" dxfId="65" priority="20" operator="greaterThan">
      <formula>99.8</formula>
    </cfRule>
    <cfRule type="cellIs" dxfId="64" priority="21" operator="lessThan">
      <formula>99.8</formula>
    </cfRule>
  </conditionalFormatting>
  <conditionalFormatting sqref="R287:U287">
    <cfRule type="cellIs" dxfId="63" priority="16" operator="greaterThan">
      <formula>100.1</formula>
    </cfRule>
    <cfRule type="cellIs" dxfId="62" priority="17" operator="greaterThan">
      <formula>99.8</formula>
    </cfRule>
    <cfRule type="cellIs" dxfId="61" priority="18" operator="lessThan">
      <formula>99.8</formula>
    </cfRule>
  </conditionalFormatting>
  <conditionalFormatting sqref="K287:N287">
    <cfRule type="cellIs" dxfId="60" priority="13" operator="greaterThan">
      <formula>100.1</formula>
    </cfRule>
    <cfRule type="cellIs" dxfId="59" priority="14" operator="greaterThan">
      <formula>99.8</formula>
    </cfRule>
    <cfRule type="cellIs" dxfId="58" priority="15" operator="lessThan">
      <formula>99.8</formula>
    </cfRule>
  </conditionalFormatting>
  <conditionalFormatting sqref="D287:G287">
    <cfRule type="cellIs" dxfId="57" priority="10" operator="greaterThan">
      <formula>100.1</formula>
    </cfRule>
    <cfRule type="cellIs" dxfId="56" priority="11" operator="greaterThan">
      <formula>99.8</formula>
    </cfRule>
    <cfRule type="cellIs" dxfId="55" priority="12" operator="lessThan">
      <formula>99.8</formula>
    </cfRule>
  </conditionalFormatting>
  <conditionalFormatting sqref="CC287:CF287">
    <cfRule type="cellIs" dxfId="54" priority="7" operator="greaterThan">
      <formula>100.1</formula>
    </cfRule>
    <cfRule type="cellIs" dxfId="53" priority="8" operator="greaterThan">
      <formula>99.8</formula>
    </cfRule>
    <cfRule type="cellIs" dxfId="52" priority="9" operator="lessThan">
      <formula>99.8</formula>
    </cfRule>
  </conditionalFormatting>
  <conditionalFormatting sqref="CJ287:CM287">
    <cfRule type="cellIs" dxfId="51" priority="4" operator="greaterThan">
      <formula>100.1</formula>
    </cfRule>
    <cfRule type="cellIs" dxfId="50" priority="5" operator="greaterThan">
      <formula>99.8</formula>
    </cfRule>
    <cfRule type="cellIs" dxfId="49" priority="6" operator="lessThan">
      <formula>99.8</formula>
    </cfRule>
  </conditionalFormatting>
  <conditionalFormatting sqref="CQ287:CT287">
    <cfRule type="cellIs" dxfId="48" priority="1" operator="greaterThan">
      <formula>100.1</formula>
    </cfRule>
    <cfRule type="cellIs" dxfId="47" priority="2" operator="greaterThan">
      <formula>99.8</formula>
    </cfRule>
    <cfRule type="cellIs" dxfId="46"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CT289"/>
  <sheetViews>
    <sheetView workbookViewId="0">
      <pane xSplit="2" ySplit="3" topLeftCell="CG259" activePane="bottomRight" state="frozen"/>
      <selection activeCell="A287" sqref="A287"/>
      <selection pane="topRight" activeCell="A287" sqref="A287"/>
      <selection pane="bottomLeft" activeCell="A287" sqref="A287"/>
      <selection pane="bottomRight" activeCell="CR13" sqref="CR13"/>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s>
  <sheetData>
    <row r="1" spans="1:98"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row>
    <row r="2" spans="1:98"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row>
    <row r="3" spans="1:98"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row>
    <row r="4" spans="1:9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row>
    <row r="5" spans="1:9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row>
    <row r="6" spans="1:98"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row>
    <row r="7" spans="1:9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row>
    <row r="8" spans="1:9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row>
    <row r="9" spans="1:9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row>
    <row r="10" spans="1:9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row>
    <row r="11" spans="1:9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row>
    <row r="12" spans="1:9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row>
    <row r="13" spans="1:9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row>
    <row r="14" spans="1:9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row>
    <row r="15" spans="1:9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row>
    <row r="16" spans="1:9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row>
    <row r="17" spans="1:9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row>
    <row r="18" spans="1:9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row>
    <row r="19" spans="1:9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row>
    <row r="20" spans="1:9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row>
    <row r="21" spans="1:9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row>
    <row r="22" spans="1:9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row>
    <row r="23" spans="1:9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row>
    <row r="24" spans="1:98"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row>
    <row r="25" spans="1:98"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row>
    <row r="26" spans="1:9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row>
    <row r="27" spans="1:9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row>
    <row r="28" spans="1:9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row>
    <row r="29" spans="1:9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row>
    <row r="30" spans="1:9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row>
    <row r="31" spans="1:98"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row>
    <row r="32" spans="1:9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row>
    <row r="33" spans="1:9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row>
    <row r="34" spans="1:9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row>
    <row r="35" spans="1:9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row>
    <row r="36" spans="1:9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row>
    <row r="37" spans="1:98"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row>
    <row r="38" spans="1:98"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row>
    <row r="39" spans="1:9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row>
    <row r="40" spans="1:9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row>
    <row r="41" spans="1:98"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row>
    <row r="42" spans="1:98"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row>
    <row r="43" spans="1:9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row>
    <row r="44" spans="1:98"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row>
    <row r="45" spans="1:98"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row>
    <row r="46" spans="1:98"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row>
    <row r="47" spans="1:98"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row>
    <row r="48" spans="1:98"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row>
    <row r="49" spans="1:98"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row>
    <row r="50" spans="1:98"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row>
    <row r="51" spans="1:98"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row>
    <row r="52" spans="1:98"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row>
    <row r="53" spans="1:98"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row>
    <row r="54" spans="1:98"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row>
    <row r="55" spans="1:98"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row>
    <row r="56" spans="1:98"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row>
    <row r="57" spans="1:98"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row>
    <row r="58" spans="1:98"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row>
    <row r="59" spans="1:98"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row>
    <row r="60" spans="1:98"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row>
    <row r="61" spans="1:98"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row>
    <row r="62" spans="1:98"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row>
    <row r="63" spans="1:98"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row>
    <row r="64" spans="1:98"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row>
    <row r="65" spans="1:98"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row>
    <row r="66" spans="1:98"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row>
    <row r="67" spans="1:98"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row>
    <row r="68" spans="1:98"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row>
    <row r="69" spans="1:98"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row>
    <row r="70" spans="1:98"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row>
    <row r="71" spans="1:98"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row>
    <row r="72" spans="1:98"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row>
    <row r="73" spans="1:98"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row>
    <row r="74" spans="1:98"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row>
    <row r="75" spans="1:98"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row>
    <row r="76" spans="1:98"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row>
    <row r="77" spans="1:98"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row>
    <row r="78" spans="1:98"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row>
    <row r="79" spans="1:98"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row>
    <row r="80" spans="1:98"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row>
    <row r="81" spans="1:98"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row>
    <row r="82" spans="1:98"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row>
    <row r="83" spans="1:98"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row>
    <row r="84" spans="1:98"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row>
    <row r="85" spans="1:98"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row>
    <row r="86" spans="1:98"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row>
    <row r="87" spans="1:98"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row>
    <row r="88" spans="1:98"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row>
    <row r="89" spans="1:98"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row>
    <row r="90" spans="1:98"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row>
    <row r="91" spans="1:98"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row>
    <row r="92" spans="1:98"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row>
    <row r="93" spans="1:98"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row>
    <row r="94" spans="1:98"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row>
    <row r="95" spans="1:98"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row>
    <row r="96" spans="1:98"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row>
    <row r="97" spans="1:98"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row>
    <row r="98" spans="1:98"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row>
    <row r="99" spans="1:98"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row>
    <row r="100" spans="1:98"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row>
    <row r="101" spans="1:98"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row>
    <row r="102" spans="1:98"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row>
    <row r="103" spans="1:98"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row>
    <row r="104" spans="1:98"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row>
    <row r="105" spans="1:98"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row>
    <row r="106" spans="1:98"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row>
    <row r="107" spans="1:98"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row>
    <row r="108" spans="1:98"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row>
    <row r="109" spans="1:98"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row>
    <row r="110" spans="1:98"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row>
    <row r="111" spans="1:98"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row>
    <row r="112" spans="1:98"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row>
    <row r="113" spans="1:98"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row>
    <row r="114" spans="1:98"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row>
    <row r="115" spans="1:98"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row>
    <row r="116" spans="1:98"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row>
    <row r="117" spans="1:98"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row>
    <row r="118" spans="1:98"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row>
    <row r="119" spans="1:98"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row>
    <row r="120" spans="1:98"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row>
    <row r="121" spans="1:98"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row>
    <row r="122" spans="1:98"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row>
    <row r="123" spans="1:98"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row>
    <row r="124" spans="1:98"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row>
    <row r="125" spans="1:98"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row>
    <row r="126" spans="1:98"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row>
    <row r="127" spans="1:98"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row>
    <row r="128" spans="1:98"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row>
    <row r="129" spans="1:98"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row>
    <row r="130" spans="1:98"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row>
    <row r="131" spans="1:98"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row>
    <row r="132" spans="1:98"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row>
    <row r="133" spans="1:98"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row>
    <row r="134" spans="1:98"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row>
    <row r="135" spans="1:98"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row>
    <row r="136" spans="1:98"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row>
    <row r="137" spans="1:98"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row>
    <row r="138" spans="1:98"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row>
    <row r="139" spans="1:98"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row>
    <row r="140" spans="1:98"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row>
    <row r="141" spans="1:98"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row>
    <row r="142" spans="1:98"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row>
    <row r="143" spans="1:98"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row>
    <row r="144" spans="1:98"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row>
    <row r="145" spans="1:98"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row>
    <row r="146" spans="1:98"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row>
    <row r="147" spans="1:98"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row>
    <row r="148" spans="1:98"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row>
    <row r="149" spans="1:98"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row>
    <row r="150" spans="1:98"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row>
    <row r="151" spans="1:98"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row>
    <row r="152" spans="1:98"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row>
    <row r="153" spans="1:98"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row>
    <row r="154" spans="1:98"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row>
    <row r="155" spans="1:98"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row>
    <row r="156" spans="1:98"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row>
    <row r="157" spans="1:98"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row>
    <row r="158" spans="1:98"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row>
    <row r="159" spans="1:98"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row>
    <row r="160" spans="1:98"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row>
    <row r="161" spans="1:98"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row>
    <row r="162" spans="1:98"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row>
    <row r="163" spans="1:98"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row>
    <row r="164" spans="1:98"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row>
    <row r="165" spans="1:98"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row>
    <row r="166" spans="1:98"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row>
    <row r="167" spans="1:98"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row>
    <row r="168" spans="1:98"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row>
    <row r="169" spans="1:98"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row>
    <row r="170" spans="1:98"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row>
    <row r="171" spans="1:98"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row>
    <row r="172" spans="1:98"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row>
    <row r="173" spans="1:98"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row>
    <row r="174" spans="1:98"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row>
    <row r="175" spans="1:98"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row>
    <row r="176" spans="1:98"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row>
    <row r="177" spans="1:98"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row>
    <row r="178" spans="1:98"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row>
    <row r="179" spans="1:98"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row>
    <row r="180" spans="1:98"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row>
    <row r="181" spans="1:9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row>
    <row r="182" spans="1:9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row>
    <row r="183" spans="1:9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row>
    <row r="184" spans="1:9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row>
    <row r="185" spans="1:9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row>
    <row r="186" spans="1:9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row>
    <row r="187" spans="1:9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row>
    <row r="188" spans="1:98"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row>
    <row r="189" spans="1:98"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row>
    <row r="190" spans="1:9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row>
    <row r="191" spans="1:9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row>
    <row r="192" spans="1:9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row>
    <row r="193" spans="1:98"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row>
    <row r="194" spans="1:98"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row>
    <row r="195" spans="1:98"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row>
    <row r="196" spans="1:98"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row>
    <row r="197" spans="1:98"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row>
    <row r="198" spans="1:98"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row>
    <row r="199" spans="1:98"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row>
    <row r="200" spans="1:98"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row>
    <row r="201" spans="1:98"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row>
    <row r="202" spans="1:98"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row>
    <row r="203" spans="1:98"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row>
    <row r="204" spans="1:98"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row>
    <row r="205" spans="1:98"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row>
    <row r="206" spans="1:9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row>
    <row r="207" spans="1:98"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row>
    <row r="208" spans="1:9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row>
    <row r="209" spans="1:9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row>
    <row r="210" spans="1:98"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row>
    <row r="211" spans="1:9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row>
    <row r="212" spans="1:9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row>
    <row r="213" spans="1:98"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row>
    <row r="214" spans="1:98"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row>
    <row r="215" spans="1:98"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row>
    <row r="216" spans="1:98"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row>
    <row r="217" spans="1:98"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row>
    <row r="218" spans="1:9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row>
    <row r="219" spans="1:9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row>
    <row r="220" spans="1:98"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row>
    <row r="221" spans="1:98"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row>
    <row r="222" spans="1:9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row>
    <row r="223" spans="1:9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row>
    <row r="224" spans="1:98"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row>
    <row r="225" spans="1:9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row>
    <row r="226" spans="1:9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row>
    <row r="227" spans="1:9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row>
    <row r="228" spans="1:9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row>
    <row r="229" spans="1:9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row>
    <row r="230" spans="1:98"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row>
    <row r="231" spans="1:98"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row>
    <row r="232" spans="1:9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row>
    <row r="233" spans="1:98"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row>
    <row r="234" spans="1:98"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row>
    <row r="235" spans="1:98"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row>
    <row r="236" spans="1:9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row>
    <row r="237" spans="1:9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row>
    <row r="238" spans="1:9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row>
    <row r="239" spans="1:98"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row>
    <row r="240" spans="1:9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row>
    <row r="241" spans="1:9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row>
    <row r="242" spans="1:9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row>
    <row r="243" spans="1:98"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row>
    <row r="244" spans="1:98"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row>
    <row r="245" spans="1:98"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row>
    <row r="246" spans="1:9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row>
    <row r="247" spans="1:98"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row>
    <row r="248" spans="1:9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row>
    <row r="249" spans="1:9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row>
    <row r="250" spans="1:98"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row>
    <row r="251" spans="1:9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row>
    <row r="252" spans="1:9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row>
    <row r="253" spans="1:98"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row>
    <row r="254" spans="1:98"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row>
    <row r="255" spans="1:98"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row>
    <row r="256" spans="1:98"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row>
    <row r="257" spans="1:98"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row>
    <row r="259" spans="1:9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row>
    <row r="260" spans="1:98"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row>
    <row r="261" spans="1:9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row>
    <row r="262" spans="1:98"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row>
    <row r="263" spans="1:98"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row>
    <row r="264" spans="1:98"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row>
    <row r="265" spans="1:98"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row>
    <row r="266" spans="1:98"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row>
    <row r="267" spans="1:98"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row>
    <row r="268" spans="1:98"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row>
    <row r="269" spans="1:98"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row>
    <row r="270" spans="1:98"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row>
    <row r="271" spans="1:98"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row>
    <row r="272" spans="1:98"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row>
    <row r="273" spans="1:98"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row>
    <row r="274" spans="1:98"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row>
    <row r="275" spans="1:98"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row>
    <row r="276" spans="1:98"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row>
    <row r="277" spans="1:98"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row>
    <row r="278" spans="1:98"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row>
    <row r="279" spans="1:98"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row>
    <row r="280" spans="1:98"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row>
    <row r="281" spans="1:98"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row>
    <row r="282" spans="1:98"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row>
    <row r="283" spans="1:98"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row>
    <row r="284" spans="1:98"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row>
    <row r="285" spans="1:98"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row>
    <row r="286" spans="1:98" x14ac:dyDescent="0.3">
      <c r="BA286" s="6"/>
      <c r="BB286" s="6"/>
      <c r="BC286" s="6"/>
      <c r="BD286" s="6"/>
      <c r="BE286" s="5"/>
      <c r="BH286" s="6"/>
      <c r="BI286" s="6"/>
      <c r="BJ286" s="6"/>
      <c r="BK286" s="6"/>
      <c r="BO286" s="6"/>
      <c r="BP286" s="6"/>
      <c r="BQ286" s="6"/>
      <c r="BR286" s="6"/>
      <c r="BV286" s="6"/>
      <c r="BW286" s="6"/>
      <c r="BX286" s="6"/>
      <c r="BY286" s="6"/>
      <c r="CC286" s="6"/>
      <c r="CD286" s="6"/>
      <c r="CE286" s="6"/>
      <c r="CF286" s="6"/>
    </row>
    <row r="287" spans="1:98"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row>
    <row r="288" spans="1:98"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BH287:BK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BO287:BR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BV287:BY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AT287:AW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AM287:AP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AF287:AI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Y287:AB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R287:U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K287:N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D287:G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CC287:CF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CJ287:CM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CQ287:CT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6"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AGOSTO 17T.España</v>
      </c>
      <c r="F5" s="39" t="str">
        <f t="shared" si="0"/>
        <v xml:space="preserve"> SEPTIEMBRE 17T.España</v>
      </c>
      <c r="G5" s="39" t="str">
        <f t="shared" si="0"/>
        <v xml:space="preserve"> OCTUBRE 17T.España</v>
      </c>
      <c r="H5" s="39" t="str">
        <f t="shared" si="0"/>
        <v xml:space="preserve"> NOVIEMBRE 17T.España</v>
      </c>
      <c r="I5" s="39" t="str">
        <f t="shared" si="0"/>
        <v xml:space="preserve"> DICIEMBRE 17T.España</v>
      </c>
      <c r="J5" s="39" t="str">
        <f t="shared" si="0"/>
        <v xml:space="preserve"> ENERO 18T.España</v>
      </c>
      <c r="K5" s="39" t="str">
        <f t="shared" si="0"/>
        <v xml:space="preserve"> FEBRERO 18T.España</v>
      </c>
      <c r="L5" s="39" t="str">
        <f t="shared" si="0"/>
        <v xml:space="preserve"> MARZO 18T.España</v>
      </c>
      <c r="M5" s="39" t="str">
        <f t="shared" si="0"/>
        <v xml:space="preserve"> ABRIL 18T.España</v>
      </c>
      <c r="N5" s="39" t="str">
        <f t="shared" si="0"/>
        <v xml:space="preserve"> MAYO 18T.España</v>
      </c>
      <c r="O5" s="39" t="str">
        <f t="shared" si="0"/>
        <v xml:space="preserve"> JUNIO 18T.España</v>
      </c>
      <c r="P5" s="39" t="str">
        <f t="shared" si="0"/>
        <v xml:space="preserve"> JULIO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Oliva'!$A$260:$YH$260,,MAX(IF('Aceite de Oliva'!$A$260:$YH$260&lt;&gt;"",COLUMN('Aceite de Oliva'!$A$260:$YH$260)))-(7*E8))</f>
        <v xml:space="preserve"> AGOSTO 17</v>
      </c>
      <c r="F9" s="6" t="str">
        <f t="array" ref="F9">INDEX('Aceite de Oliva'!$A$260:$YH$260,,MAX(IF('Aceite de Oliva'!$A$260:$YH$260&lt;&gt;"",COLUMN('Aceite de Oliva'!$A$260:$YH$260)))-(7*F8))</f>
        <v xml:space="preserve"> SEPTIEMBRE 17</v>
      </c>
      <c r="G9" s="6" t="str">
        <f t="array" ref="G9">INDEX('Aceite de Oliva'!$A$260:$YH$260,,MAX(IF('Aceite de Oliva'!$A$260:$YH$260&lt;&gt;"",COLUMN('Aceite de Oliva'!$A$260:$YH$260)))-(7*G8))</f>
        <v xml:space="preserve"> OCTUBRE 17</v>
      </c>
      <c r="H9" s="6" t="str">
        <f t="array" ref="H9">INDEX('Aceite de Oliva'!$A$260:$YH$260,,MAX(IF('Aceite de Oliva'!$A$260:$YH$260&lt;&gt;"",COLUMN('Aceite de Oliva'!$A$260:$YH$260)))-(7*H8))</f>
        <v xml:space="preserve"> NOVIEMBRE 17</v>
      </c>
      <c r="I9" s="6" t="str">
        <f t="array" ref="I9">INDEX('Aceite de Oliva'!$A$260:$YH$260,,MAX(IF('Aceite de Oliva'!$A$260:$YH$260&lt;&gt;"",COLUMN('Aceite de Oliva'!$A$260:$YH$260)))-(7*I8))</f>
        <v xml:space="preserve"> DICIEMBRE 17</v>
      </c>
      <c r="J9" s="6" t="str">
        <f t="array" ref="J9">INDEX('Aceite de Oliva'!$A$260:$YH$260,,MAX(IF('Aceite de Oliva'!$A$260:$YH$260&lt;&gt;"",COLUMN('Aceite de Oliva'!$A$260:$YH$260)))-(7*J8))</f>
        <v xml:space="preserve"> ENERO 18</v>
      </c>
      <c r="K9" s="6" t="str">
        <f t="array" ref="K9">INDEX('Aceite de Oliva'!$A$260:$YH$260,,MAX(IF('Aceite de Oliva'!$A$260:$YH$260&lt;&gt;"",COLUMN('Aceite de Oliva'!$A$260:$YH$260)))-(7*K8))</f>
        <v xml:space="preserve"> FEBRERO 18</v>
      </c>
      <c r="L9" s="6" t="str">
        <f t="array" ref="L9">INDEX('Aceite de Oliva'!$A$260:$YH$260,,MAX(IF('Aceite de Oliva'!$A$260:$YH$260&lt;&gt;"",COLUMN('Aceite de Oliva'!$A$260:$YH$260)))-(7*L8))</f>
        <v xml:space="preserve"> MARZO 18</v>
      </c>
      <c r="M9" s="6" t="str">
        <f t="array" ref="M9">INDEX('Aceite de Oliva'!$A$260:$YH$260,,MAX(IF('Aceite de Oliva'!$A$260:$YH$260&lt;&gt;"",COLUMN('Aceite de Oliva'!$A$260:$YH$260)))-(7*M8))</f>
        <v xml:space="preserve"> ABRIL 18</v>
      </c>
      <c r="N9" s="6" t="str">
        <f t="array" ref="N9">INDEX('Aceite de Oliva'!$A$260:$YH$260,,MAX(IF('Aceite de Oliva'!$A$260:$YH$260&lt;&gt;"",COLUMN('Aceite de Oliva'!$A$260:$YH$260)))-(7*N8))</f>
        <v xml:space="preserve"> MAYO 18</v>
      </c>
      <c r="O9" s="6" t="str">
        <f t="array" ref="O9">INDEX('Aceite de Oliva'!$A$260:$YH$260,,MAX(IF('Aceite de Oliva'!$A$260:$YH$260&lt;&gt;"",COLUMN('Aceite de Oliva'!$A$260:$YH$260)))-(7*O8))</f>
        <v xml:space="preserve"> JUNIO 18</v>
      </c>
      <c r="P9" s="6" t="str">
        <f t="array" ref="P9">INDEX('Aceite de Oliva'!$A$260:$YH$260,,MAX(IF('Aceite de Oliva'!$A$260:$YH$260&lt;&gt;"",COLUMN('Aceite de Oliva'!$A$260:$YH$260))))</f>
        <v xml:space="preserve"> JULIO 18</v>
      </c>
    </row>
    <row r="10" spans="2:17" x14ac:dyDescent="0.3">
      <c r="B10" s="15"/>
      <c r="C10" s="24">
        <v>2.5</v>
      </c>
      <c r="E10" s="40">
        <f t="array" ref="E10">INDEX('Aceite Virgen Extra'!$A$259:$YH$285,MATCH($B10,'Aceite Virgen Extra'!$A$259:$A$285,0),MATCH(E$5,'Aceite Virgen Extra'!$A$259:$YH$259,0))</f>
        <v>1.7599999999999998</v>
      </c>
      <c r="F10" s="40">
        <f t="array" ref="F10">INDEX('Aceite Virgen Extra'!$A$259:$YH$285,MATCH($B10,'Aceite Virgen Extra'!$A$259:$A$285,0),MATCH(F$5,'Aceite Virgen Extra'!$A$259:$YH$259,0))</f>
        <v>1.07</v>
      </c>
      <c r="G10" s="40">
        <f t="array" ref="G10">INDEX('Aceite Virgen Extra'!$A$259:$YH$285,MATCH($B10,'Aceite Virgen Extra'!$A$259:$A$285,0),MATCH(G$5,'Aceite Virgen Extra'!$A$259:$YH$259,0))</f>
        <v>1.34</v>
      </c>
      <c r="H10" s="40">
        <f t="array" ref="H10">INDEX('Aceite Virgen Extra'!$A$259:$YH$285,MATCH($B10,'Aceite Virgen Extra'!$A$259:$A$285,0),MATCH(H$5,'Aceite Virgen Extra'!$A$259:$YH$259,0))</f>
        <v>0.91000000000000014</v>
      </c>
      <c r="I10" s="40">
        <f t="array" ref="I10">INDEX('Aceite Virgen Extra'!$A$259:$YH$285,MATCH($B10,'Aceite Virgen Extra'!$A$259:$A$285,0),MATCH(I$5,'Aceite Virgen Extra'!$A$259:$YH$259,0))</f>
        <v>1.3</v>
      </c>
      <c r="J10" s="40">
        <f t="array" ref="J10">INDEX('Aceite Virgen Extra'!$A$259:$YH$285,MATCH($B10,'Aceite Virgen Extra'!$A$259:$A$285,0),MATCH(J$5,'Aceite Virgen Extra'!$A$259:$YH$259,0))</f>
        <v>1.1600000000000001</v>
      </c>
      <c r="K10" s="40">
        <f t="array" ref="K10">INDEX('Aceite Virgen Extra'!$A$259:$YH$285,MATCH($B10,'Aceite Virgen Extra'!$A$259:$A$285,0),MATCH(K$5,'Aceite Virgen Extra'!$A$259:$YH$259,0))</f>
        <v>0.94</v>
      </c>
      <c r="L10" s="40">
        <f t="array" ref="L10">INDEX('Aceite Virgen Extra'!$A$259:$YH$285,MATCH($B10,'Aceite Virgen Extra'!$A$259:$A$285,0),MATCH(L$5,'Aceite Virgen Extra'!$A$259:$YH$259,0))</f>
        <v>1.1400000000000001</v>
      </c>
      <c r="M10" s="40">
        <f t="array" ref="M10">INDEX('Aceite Virgen Extra'!$A$259:$YH$285,MATCH($B10,'Aceite Virgen Extra'!$A$259:$A$285,0),MATCH(M$5,'Aceite Virgen Extra'!$A$259:$YH$259,0))</f>
        <v>1.4100000000000001</v>
      </c>
      <c r="N10" s="40">
        <f t="array" ref="N10">INDEX('Aceite Virgen Extra'!$A$259:$YH$285,MATCH($B10,'Aceite Virgen Extra'!$A$259:$A$285,0),MATCH(N$5,'Aceite Virgen Extra'!$A$259:$YH$259,0))</f>
        <v>1.1000000000000001</v>
      </c>
      <c r="O10" s="40">
        <f t="array" ref="O10">INDEX('Aceite Virgen Extra'!$A$259:$YH$285,MATCH($B10,'Aceite Virgen Extra'!$A$259:$A$285,0),MATCH(O$5,'Aceite Virgen Extra'!$A$259:$YH$259,0))</f>
        <v>2.23</v>
      </c>
      <c r="P10" s="40">
        <f t="array" ref="P10">INDEX('Aceite Virgen Extra'!$A$259:$YH$285,MATCH($B10,'Aceite Virgen Extra'!$A$259:$A$285,0),MATCH(P$5,'Aceite Virgen Extra'!$A$259:$YH$259,0))</f>
        <v>1.1400000000000001</v>
      </c>
    </row>
    <row r="11" spans="2:17" x14ac:dyDescent="0.3">
      <c r="B11" s="19">
        <f t="shared" ref="B11:B33" si="1">C10</f>
        <v>2.5</v>
      </c>
      <c r="C11" s="18">
        <f>ROUND(B11+$C$7,2)</f>
        <v>2.7</v>
      </c>
      <c r="E11" s="40">
        <f t="array" ref="E11">INDEX('Aceite Virgen Extra'!$A$259:$YH$285,MATCH($B11,'Aceite Virgen Extra'!$A$259:$A$285,0),MATCH(E$5,'Aceite Virgen Extra'!$A$259:$YH$259,0))</f>
        <v>0.68</v>
      </c>
      <c r="F11" s="40">
        <f t="array" ref="F11">INDEX('Aceite Virgen Extra'!$A$259:$YH$285,MATCH($B11,'Aceite Virgen Extra'!$A$259:$A$285,0),MATCH(F$5,'Aceite Virgen Extra'!$A$259:$YH$259,0))</f>
        <v>0.66</v>
      </c>
      <c r="G11" s="40">
        <f t="array" ref="G11">INDEX('Aceite Virgen Extra'!$A$259:$YH$285,MATCH($B11,'Aceite Virgen Extra'!$A$259:$A$285,0),MATCH(G$5,'Aceite Virgen Extra'!$A$259:$YH$259,0))</f>
        <v>0.5</v>
      </c>
      <c r="H11" s="40">
        <f t="array" ref="H11">INDEX('Aceite Virgen Extra'!$A$259:$YH$285,MATCH($B11,'Aceite Virgen Extra'!$A$259:$A$285,0),MATCH(H$5,'Aceite Virgen Extra'!$A$259:$YH$259,0))</f>
        <v>0.53</v>
      </c>
      <c r="I11" s="40">
        <f t="array" ref="I11">INDEX('Aceite Virgen Extra'!$A$259:$YH$285,MATCH($B11,'Aceite Virgen Extra'!$A$259:$A$285,0),MATCH(I$5,'Aceite Virgen Extra'!$A$259:$YH$259,0))</f>
        <v>0.96000000000000008</v>
      </c>
      <c r="J11" s="40">
        <f t="array" ref="J11">INDEX('Aceite Virgen Extra'!$A$259:$YH$285,MATCH($B11,'Aceite Virgen Extra'!$A$259:$A$285,0),MATCH(J$5,'Aceite Virgen Extra'!$A$259:$YH$259,0))</f>
        <v>0.7</v>
      </c>
      <c r="K11" s="40">
        <f t="array" ref="K11">INDEX('Aceite Virgen Extra'!$A$259:$YH$285,MATCH($B11,'Aceite Virgen Extra'!$A$259:$A$285,0),MATCH(K$5,'Aceite Virgen Extra'!$A$259:$YH$259,0))</f>
        <v>0.68</v>
      </c>
      <c r="L11" s="40">
        <f t="array" ref="L11">INDEX('Aceite Virgen Extra'!$A$259:$YH$285,MATCH($B11,'Aceite Virgen Extra'!$A$259:$A$285,0),MATCH(L$5,'Aceite Virgen Extra'!$A$259:$YH$259,0))</f>
        <v>0.39</v>
      </c>
      <c r="M11" s="40">
        <f t="array" ref="M11">INDEX('Aceite Virgen Extra'!$A$259:$YH$285,MATCH($B11,'Aceite Virgen Extra'!$A$259:$A$285,0),MATCH(M$5,'Aceite Virgen Extra'!$A$259:$YH$259,0))</f>
        <v>1.3900000000000001</v>
      </c>
      <c r="N11" s="40">
        <f t="array" ref="N11">INDEX('Aceite Virgen Extra'!$A$259:$YH$285,MATCH($B11,'Aceite Virgen Extra'!$A$259:$A$285,0),MATCH(N$5,'Aceite Virgen Extra'!$A$259:$YH$259,0))</f>
        <v>0.59</v>
      </c>
      <c r="O11" s="40">
        <f t="array" ref="O11">INDEX('Aceite Virgen Extra'!$A$259:$YH$285,MATCH($B11,'Aceite Virgen Extra'!$A$259:$A$285,0),MATCH(O$5,'Aceite Virgen Extra'!$A$259:$YH$259,0))</f>
        <v>0.70000000000000007</v>
      </c>
      <c r="P11" s="40">
        <f t="array" ref="P11">INDEX('Aceite Virgen Extra'!$A$259:$YH$285,MATCH($B11,'Aceite Virgen Extra'!$A$259:$A$285,0),MATCH(P$5,'Aceite Virgen Extra'!$A$259:$YH$259,0))</f>
        <v>0.96</v>
      </c>
    </row>
    <row r="12" spans="2:17" x14ac:dyDescent="0.3">
      <c r="B12" s="19">
        <f t="shared" si="1"/>
        <v>2.7</v>
      </c>
      <c r="C12" s="18">
        <f t="shared" ref="C12:C32" si="2">ROUND(B12+$C$7,2)</f>
        <v>2.9</v>
      </c>
      <c r="E12" s="40">
        <f t="array" ref="E12">INDEX('Aceite Virgen Extra'!$A$259:$YH$285,MATCH($B12,'Aceite Virgen Extra'!$A$259:$A$285,0),MATCH(E$5,'Aceite Virgen Extra'!$A$259:$YH$259,0))</f>
        <v>0.30000000000000004</v>
      </c>
      <c r="F12" s="40">
        <f t="array" ref="F12">INDEX('Aceite Virgen Extra'!$A$259:$YH$285,MATCH($B12,'Aceite Virgen Extra'!$A$259:$A$285,0),MATCH(F$5,'Aceite Virgen Extra'!$A$259:$YH$259,0))</f>
        <v>0.15</v>
      </c>
      <c r="G12" s="40">
        <f t="array" ref="G12">INDEX('Aceite Virgen Extra'!$A$259:$YH$285,MATCH($B12,'Aceite Virgen Extra'!$A$259:$A$285,0),MATCH(G$5,'Aceite Virgen Extra'!$A$259:$YH$259,0))</f>
        <v>0.41000000000000003</v>
      </c>
      <c r="H12" s="40">
        <f t="array" ref="H12">INDEX('Aceite Virgen Extra'!$A$259:$YH$285,MATCH($B12,'Aceite Virgen Extra'!$A$259:$A$285,0),MATCH(H$5,'Aceite Virgen Extra'!$A$259:$YH$259,0))</f>
        <v>0.38</v>
      </c>
      <c r="I12" s="40">
        <f t="array" ref="I12">INDEX('Aceite Virgen Extra'!$A$259:$YH$285,MATCH($B12,'Aceite Virgen Extra'!$A$259:$A$285,0),MATCH(I$5,'Aceite Virgen Extra'!$A$259:$YH$259,0))</f>
        <v>0.24000000000000002</v>
      </c>
      <c r="J12" s="40">
        <f t="array" ref="J12">INDEX('Aceite Virgen Extra'!$A$259:$YH$285,MATCH($B12,'Aceite Virgen Extra'!$A$259:$A$285,0),MATCH(J$5,'Aceite Virgen Extra'!$A$259:$YH$259,0))</f>
        <v>0.2</v>
      </c>
      <c r="K12" s="40">
        <f t="array" ref="K12">INDEX('Aceite Virgen Extra'!$A$259:$YH$285,MATCH($B12,'Aceite Virgen Extra'!$A$259:$A$285,0),MATCH(K$5,'Aceite Virgen Extra'!$A$259:$YH$259,0))</f>
        <v>0.57000000000000006</v>
      </c>
      <c r="L12" s="40">
        <f t="array" ref="L12">INDEX('Aceite Virgen Extra'!$A$259:$YH$285,MATCH($B12,'Aceite Virgen Extra'!$A$259:$A$285,0),MATCH(L$5,'Aceite Virgen Extra'!$A$259:$YH$259,0))</f>
        <v>0.13</v>
      </c>
      <c r="M12" s="40">
        <f t="array" ref="M12">INDEX('Aceite Virgen Extra'!$A$259:$YH$285,MATCH($B12,'Aceite Virgen Extra'!$A$259:$A$285,0),MATCH(M$5,'Aceite Virgen Extra'!$A$259:$YH$259,0))</f>
        <v>0.99</v>
      </c>
      <c r="N12" s="40">
        <f t="array" ref="N12">INDEX('Aceite Virgen Extra'!$A$259:$YH$285,MATCH($B12,'Aceite Virgen Extra'!$A$259:$A$285,0),MATCH(N$5,'Aceite Virgen Extra'!$A$259:$YH$259,0))</f>
        <v>0.29000000000000004</v>
      </c>
      <c r="O12" s="40">
        <f t="array" ref="O12">INDEX('Aceite Virgen Extra'!$A$259:$YH$285,MATCH($B12,'Aceite Virgen Extra'!$A$259:$A$285,0),MATCH(O$5,'Aceite Virgen Extra'!$A$259:$YH$259,0))</f>
        <v>1.0899999999999999</v>
      </c>
      <c r="P12" s="40">
        <f t="array" ref="P12">INDEX('Aceite Virgen Extra'!$A$259:$YH$285,MATCH($B12,'Aceite Virgen Extra'!$A$259:$A$285,0),MATCH(P$5,'Aceite Virgen Extra'!$A$259:$YH$259,0))</f>
        <v>0.64</v>
      </c>
    </row>
    <row r="13" spans="2:17" x14ac:dyDescent="0.3">
      <c r="B13" s="19">
        <f t="shared" si="1"/>
        <v>2.9</v>
      </c>
      <c r="C13" s="18">
        <f t="shared" si="2"/>
        <v>3.1</v>
      </c>
      <c r="E13" s="40">
        <f t="array" ref="E13">INDEX('Aceite Virgen Extra'!$A$259:$YH$285,MATCH($B13,'Aceite Virgen Extra'!$A$259:$A$285,0),MATCH(E$5,'Aceite Virgen Extra'!$A$259:$YH$259,0))</f>
        <v>0.89</v>
      </c>
      <c r="F13" s="40">
        <f t="array" ref="F13">INDEX('Aceite Virgen Extra'!$A$259:$YH$285,MATCH($B13,'Aceite Virgen Extra'!$A$259:$A$285,0),MATCH(F$5,'Aceite Virgen Extra'!$A$259:$YH$259,0))</f>
        <v>1.07</v>
      </c>
      <c r="G13" s="40">
        <f t="array" ref="G13">INDEX('Aceite Virgen Extra'!$A$259:$YH$285,MATCH($B13,'Aceite Virgen Extra'!$A$259:$A$285,0),MATCH(G$5,'Aceite Virgen Extra'!$A$259:$YH$259,0))</f>
        <v>1.3900000000000001</v>
      </c>
      <c r="H13" s="40">
        <f t="array" ref="H13">INDEX('Aceite Virgen Extra'!$A$259:$YH$285,MATCH($B13,'Aceite Virgen Extra'!$A$259:$A$285,0),MATCH(H$5,'Aceite Virgen Extra'!$A$259:$YH$259,0))</f>
        <v>0.42</v>
      </c>
      <c r="I13" s="40">
        <f t="array" ref="I13">INDEX('Aceite Virgen Extra'!$A$259:$YH$285,MATCH($B13,'Aceite Virgen Extra'!$A$259:$A$285,0),MATCH(I$5,'Aceite Virgen Extra'!$A$259:$YH$259,0))</f>
        <v>0.52</v>
      </c>
      <c r="J13" s="40">
        <f t="array" ref="J13">INDEX('Aceite Virgen Extra'!$A$259:$YH$285,MATCH($B13,'Aceite Virgen Extra'!$A$259:$A$285,0),MATCH(J$5,'Aceite Virgen Extra'!$A$259:$YH$259,0))</f>
        <v>0.62</v>
      </c>
      <c r="K13" s="40">
        <f t="array" ref="K13">INDEX('Aceite Virgen Extra'!$A$259:$YH$285,MATCH($B13,'Aceite Virgen Extra'!$A$259:$A$285,0),MATCH(K$5,'Aceite Virgen Extra'!$A$259:$YH$259,0))</f>
        <v>1.1299999999999999</v>
      </c>
      <c r="L13" s="40">
        <f t="array" ref="L13">INDEX('Aceite Virgen Extra'!$A$259:$YH$285,MATCH($B13,'Aceite Virgen Extra'!$A$259:$A$285,0),MATCH(L$5,'Aceite Virgen Extra'!$A$259:$YH$259,0))</f>
        <v>0.58000000000000007</v>
      </c>
      <c r="M13" s="40">
        <f t="array" ref="M13">INDEX('Aceite Virgen Extra'!$A$259:$YH$285,MATCH($B13,'Aceite Virgen Extra'!$A$259:$A$285,0),MATCH(M$5,'Aceite Virgen Extra'!$A$259:$YH$259,0))</f>
        <v>0.47000000000000003</v>
      </c>
      <c r="N13" s="40">
        <f t="array" ref="N13">INDEX('Aceite Virgen Extra'!$A$259:$YH$285,MATCH($B13,'Aceite Virgen Extra'!$A$259:$A$285,0),MATCH(N$5,'Aceite Virgen Extra'!$A$259:$YH$259,0))</f>
        <v>0.55000000000000004</v>
      </c>
      <c r="O13" s="40">
        <f t="array" ref="O13">INDEX('Aceite Virgen Extra'!$A$259:$YH$285,MATCH($B13,'Aceite Virgen Extra'!$A$259:$A$285,0),MATCH(O$5,'Aceite Virgen Extra'!$A$259:$YH$259,0))</f>
        <v>1.4200000000000002</v>
      </c>
      <c r="P13" s="40">
        <f t="array" ref="P13">INDEX('Aceite Virgen Extra'!$A$259:$YH$285,MATCH($B13,'Aceite Virgen Extra'!$A$259:$A$285,0),MATCH(P$5,'Aceite Virgen Extra'!$A$259:$YH$259,0))</f>
        <v>1.41</v>
      </c>
    </row>
    <row r="14" spans="2:17" x14ac:dyDescent="0.3">
      <c r="B14" s="19">
        <f t="shared" si="1"/>
        <v>3.1</v>
      </c>
      <c r="C14" s="18">
        <f t="shared" si="2"/>
        <v>3.3</v>
      </c>
      <c r="E14" s="40">
        <f t="array" ref="E14">INDEX('Aceite Virgen Extra'!$A$259:$YH$285,MATCH($B14,'Aceite Virgen Extra'!$A$259:$A$285,0),MATCH(E$5,'Aceite Virgen Extra'!$A$259:$YH$259,0))</f>
        <v>0.17</v>
      </c>
      <c r="F14" s="40">
        <f t="array" ref="F14">INDEX('Aceite Virgen Extra'!$A$259:$YH$285,MATCH($B14,'Aceite Virgen Extra'!$A$259:$A$285,0),MATCH(F$5,'Aceite Virgen Extra'!$A$259:$YH$259,0))</f>
        <v>1.1200000000000001</v>
      </c>
      <c r="G14" s="40">
        <f t="array" ref="G14">INDEX('Aceite Virgen Extra'!$A$259:$YH$285,MATCH($B14,'Aceite Virgen Extra'!$A$259:$A$285,0),MATCH(G$5,'Aceite Virgen Extra'!$A$259:$YH$259,0))</f>
        <v>0.7</v>
      </c>
      <c r="H14" s="40">
        <f t="array" ref="H14">INDEX('Aceite Virgen Extra'!$A$259:$YH$285,MATCH($B14,'Aceite Virgen Extra'!$A$259:$A$285,0),MATCH(H$5,'Aceite Virgen Extra'!$A$259:$YH$259,0))</f>
        <v>0.17</v>
      </c>
      <c r="I14" s="40">
        <f t="array" ref="I14">INDEX('Aceite Virgen Extra'!$A$259:$YH$285,MATCH($B14,'Aceite Virgen Extra'!$A$259:$A$285,0),MATCH(I$5,'Aceite Virgen Extra'!$A$259:$YH$259,0))</f>
        <v>0.1</v>
      </c>
      <c r="J14" s="40">
        <f t="array" ref="J14">INDEX('Aceite Virgen Extra'!$A$259:$YH$285,MATCH($B14,'Aceite Virgen Extra'!$A$259:$A$285,0),MATCH(J$5,'Aceite Virgen Extra'!$A$259:$YH$259,0))</f>
        <v>0.52</v>
      </c>
      <c r="K14" s="40">
        <f t="array" ref="K14">INDEX('Aceite Virgen Extra'!$A$259:$YH$285,MATCH($B14,'Aceite Virgen Extra'!$A$259:$A$285,0),MATCH(K$5,'Aceite Virgen Extra'!$A$259:$YH$259,0))</f>
        <v>0.24000000000000002</v>
      </c>
      <c r="L14" s="40">
        <f t="array" ref="L14">INDEX('Aceite Virgen Extra'!$A$259:$YH$285,MATCH($B14,'Aceite Virgen Extra'!$A$259:$A$285,0),MATCH(L$5,'Aceite Virgen Extra'!$A$259:$YH$259,0))</f>
        <v>0.22999999999999998</v>
      </c>
      <c r="M14" s="40">
        <f t="array" ref="M14">INDEX('Aceite Virgen Extra'!$A$259:$YH$285,MATCH($B14,'Aceite Virgen Extra'!$A$259:$A$285,0),MATCH(M$5,'Aceite Virgen Extra'!$A$259:$YH$259,0))</f>
        <v>0.12</v>
      </c>
      <c r="N14" s="40">
        <f t="array" ref="N14">INDEX('Aceite Virgen Extra'!$A$259:$YH$285,MATCH($B14,'Aceite Virgen Extra'!$A$259:$A$285,0),MATCH(N$5,'Aceite Virgen Extra'!$A$259:$YH$259,0))</f>
        <v>1.22</v>
      </c>
      <c r="O14" s="40">
        <f t="array" ref="O14">INDEX('Aceite Virgen Extra'!$A$259:$YH$285,MATCH($B14,'Aceite Virgen Extra'!$A$259:$A$285,0),MATCH(O$5,'Aceite Virgen Extra'!$A$259:$YH$259,0))</f>
        <v>2.95</v>
      </c>
      <c r="P14" s="40">
        <f t="array" ref="P14">INDEX('Aceite Virgen Extra'!$A$259:$YH$285,MATCH($B14,'Aceite Virgen Extra'!$A$259:$A$285,0),MATCH(P$5,'Aceite Virgen Extra'!$A$259:$YH$259,0))</f>
        <v>3.2499999999999996</v>
      </c>
    </row>
    <row r="15" spans="2:17" x14ac:dyDescent="0.3">
      <c r="B15" s="19">
        <f t="shared" si="1"/>
        <v>3.3</v>
      </c>
      <c r="C15" s="18">
        <f t="shared" si="2"/>
        <v>3.5</v>
      </c>
      <c r="E15" s="40">
        <f t="array" ref="E15">INDEX('Aceite Virgen Extra'!$A$259:$YH$285,MATCH($B15,'Aceite Virgen Extra'!$A$259:$A$285,0),MATCH(E$5,'Aceite Virgen Extra'!$A$259:$YH$259,0))</f>
        <v>1.0899999999999999</v>
      </c>
      <c r="F15" s="40">
        <f t="array" ref="F15">INDEX('Aceite Virgen Extra'!$A$259:$YH$285,MATCH($B15,'Aceite Virgen Extra'!$A$259:$A$285,0),MATCH(F$5,'Aceite Virgen Extra'!$A$259:$YH$259,0))</f>
        <v>0.88</v>
      </c>
      <c r="G15" s="40">
        <f t="array" ref="G15">INDEX('Aceite Virgen Extra'!$A$259:$YH$285,MATCH($B15,'Aceite Virgen Extra'!$A$259:$A$285,0),MATCH(G$5,'Aceite Virgen Extra'!$A$259:$YH$259,0))</f>
        <v>0.64</v>
      </c>
      <c r="H15" s="40">
        <f t="array" ref="H15">INDEX('Aceite Virgen Extra'!$A$259:$YH$285,MATCH($B15,'Aceite Virgen Extra'!$A$259:$A$285,0),MATCH(H$5,'Aceite Virgen Extra'!$A$259:$YH$259,0))</f>
        <v>0.48000000000000004</v>
      </c>
      <c r="I15" s="40">
        <f t="array" ref="I15">INDEX('Aceite Virgen Extra'!$A$259:$YH$285,MATCH($B15,'Aceite Virgen Extra'!$A$259:$A$285,0),MATCH(I$5,'Aceite Virgen Extra'!$A$259:$YH$259,0))</f>
        <v>0.43</v>
      </c>
      <c r="J15" s="40">
        <f t="array" ref="J15">INDEX('Aceite Virgen Extra'!$A$259:$YH$285,MATCH($B15,'Aceite Virgen Extra'!$A$259:$A$285,0),MATCH(J$5,'Aceite Virgen Extra'!$A$259:$YH$259,0))</f>
        <v>0.49</v>
      </c>
      <c r="K15" s="40">
        <f t="array" ref="K15">INDEX('Aceite Virgen Extra'!$A$259:$YH$285,MATCH($B15,'Aceite Virgen Extra'!$A$259:$A$285,0),MATCH(K$5,'Aceite Virgen Extra'!$A$259:$YH$259,0))</f>
        <v>0.96000000000000008</v>
      </c>
      <c r="L15" s="40">
        <f t="array" ref="L15">INDEX('Aceite Virgen Extra'!$A$259:$YH$285,MATCH($B15,'Aceite Virgen Extra'!$A$259:$A$285,0),MATCH(L$5,'Aceite Virgen Extra'!$A$259:$YH$259,0))</f>
        <v>1.25</v>
      </c>
      <c r="M15" s="40">
        <f t="array" ref="M15">INDEX('Aceite Virgen Extra'!$A$259:$YH$285,MATCH($B15,'Aceite Virgen Extra'!$A$259:$A$285,0),MATCH(M$5,'Aceite Virgen Extra'!$A$259:$YH$259,0))</f>
        <v>0.63</v>
      </c>
      <c r="N15" s="40">
        <f t="array" ref="N15">INDEX('Aceite Virgen Extra'!$A$259:$YH$285,MATCH($B15,'Aceite Virgen Extra'!$A$259:$A$285,0),MATCH(N$5,'Aceite Virgen Extra'!$A$259:$YH$259,0))</f>
        <v>0.95</v>
      </c>
      <c r="O15" s="40">
        <f t="array" ref="O15">INDEX('Aceite Virgen Extra'!$A$259:$YH$285,MATCH($B15,'Aceite Virgen Extra'!$A$259:$A$285,0),MATCH(O$5,'Aceite Virgen Extra'!$A$259:$YH$259,0))</f>
        <v>2.73</v>
      </c>
      <c r="P15" s="40">
        <f t="array" ref="P15">INDEX('Aceite Virgen Extra'!$A$259:$YH$285,MATCH($B15,'Aceite Virgen Extra'!$A$259:$A$285,0),MATCH(P$5,'Aceite Virgen Extra'!$A$259:$YH$259,0))</f>
        <v>2.2199999999999998</v>
      </c>
    </row>
    <row r="16" spans="2:17" x14ac:dyDescent="0.3">
      <c r="B16" s="19">
        <f t="shared" si="1"/>
        <v>3.5</v>
      </c>
      <c r="C16" s="18">
        <f t="shared" si="2"/>
        <v>3.7</v>
      </c>
      <c r="E16" s="40">
        <f t="array" ref="E16">INDEX('Aceite Virgen Extra'!$A$259:$YH$285,MATCH($B16,'Aceite Virgen Extra'!$A$259:$A$285,0),MATCH(E$5,'Aceite Virgen Extra'!$A$259:$YH$259,0))</f>
        <v>1.1800000000000002</v>
      </c>
      <c r="F16" s="40">
        <f t="array" ref="F16">INDEX('Aceite Virgen Extra'!$A$259:$YH$285,MATCH($B16,'Aceite Virgen Extra'!$A$259:$A$285,0),MATCH(F$5,'Aceite Virgen Extra'!$A$259:$YH$259,0))</f>
        <v>1.38</v>
      </c>
      <c r="G16" s="40">
        <f t="array" ref="G16">INDEX('Aceite Virgen Extra'!$A$259:$YH$285,MATCH($B16,'Aceite Virgen Extra'!$A$259:$A$285,0),MATCH(G$5,'Aceite Virgen Extra'!$A$259:$YH$259,0))</f>
        <v>0.56000000000000005</v>
      </c>
      <c r="H16" s="40">
        <f t="array" ref="H16">INDEX('Aceite Virgen Extra'!$A$259:$YH$285,MATCH($B16,'Aceite Virgen Extra'!$A$259:$A$285,0),MATCH(H$5,'Aceite Virgen Extra'!$A$259:$YH$259,0))</f>
        <v>0.99</v>
      </c>
      <c r="I16" s="40">
        <f t="array" ref="I16">INDEX('Aceite Virgen Extra'!$A$259:$YH$285,MATCH($B16,'Aceite Virgen Extra'!$A$259:$A$285,0),MATCH(I$5,'Aceite Virgen Extra'!$A$259:$YH$259,0))</f>
        <v>0.77</v>
      </c>
      <c r="J16" s="40">
        <f t="array" ref="J16">INDEX('Aceite Virgen Extra'!$A$259:$YH$285,MATCH($B16,'Aceite Virgen Extra'!$A$259:$A$285,0),MATCH(J$5,'Aceite Virgen Extra'!$A$259:$YH$259,0))</f>
        <v>1.36</v>
      </c>
      <c r="K16" s="40">
        <f t="array" ref="K16">INDEX('Aceite Virgen Extra'!$A$259:$YH$285,MATCH($B16,'Aceite Virgen Extra'!$A$259:$A$285,0),MATCH(K$5,'Aceite Virgen Extra'!$A$259:$YH$259,0))</f>
        <v>0.28000000000000003</v>
      </c>
      <c r="L16" s="40">
        <f t="array" ref="L16">INDEX('Aceite Virgen Extra'!$A$259:$YH$285,MATCH($B16,'Aceite Virgen Extra'!$A$259:$A$285,0),MATCH(L$5,'Aceite Virgen Extra'!$A$259:$YH$259,0))</f>
        <v>1.84</v>
      </c>
      <c r="M16" s="40">
        <f t="array" ref="M16">INDEX('Aceite Virgen Extra'!$A$259:$YH$285,MATCH($B16,'Aceite Virgen Extra'!$A$259:$A$285,0),MATCH(M$5,'Aceite Virgen Extra'!$A$259:$YH$259,0))</f>
        <v>2.2199999999999998</v>
      </c>
      <c r="N16" s="40">
        <f t="array" ref="N16">INDEX('Aceite Virgen Extra'!$A$259:$YH$285,MATCH($B16,'Aceite Virgen Extra'!$A$259:$A$285,0),MATCH(N$5,'Aceite Virgen Extra'!$A$259:$YH$259,0))</f>
        <v>3.5599999999999996</v>
      </c>
      <c r="O16" s="40">
        <f t="array" ref="O16">INDEX('Aceite Virgen Extra'!$A$259:$YH$285,MATCH($B16,'Aceite Virgen Extra'!$A$259:$A$285,0),MATCH(O$5,'Aceite Virgen Extra'!$A$259:$YH$259,0))</f>
        <v>5.51</v>
      </c>
      <c r="P16" s="40">
        <f t="array" ref="P16">INDEX('Aceite Virgen Extra'!$A$259:$YH$285,MATCH($B16,'Aceite Virgen Extra'!$A$259:$A$285,0),MATCH(P$5,'Aceite Virgen Extra'!$A$259:$YH$259,0))</f>
        <v>14.770000000000001</v>
      </c>
    </row>
    <row r="17" spans="2:16" x14ac:dyDescent="0.3">
      <c r="B17" s="19">
        <f t="shared" si="1"/>
        <v>3.7</v>
      </c>
      <c r="C17" s="18">
        <f t="shared" si="2"/>
        <v>3.9</v>
      </c>
      <c r="E17" s="40">
        <f t="array" ref="E17">INDEX('Aceite Virgen Extra'!$A$259:$YH$285,MATCH($B17,'Aceite Virgen Extra'!$A$259:$A$285,0),MATCH(E$5,'Aceite Virgen Extra'!$A$259:$YH$259,0))</f>
        <v>1.51</v>
      </c>
      <c r="F17" s="40">
        <f t="array" ref="F17">INDEX('Aceite Virgen Extra'!$A$259:$YH$285,MATCH($B17,'Aceite Virgen Extra'!$A$259:$A$285,0),MATCH(F$5,'Aceite Virgen Extra'!$A$259:$YH$259,0))</f>
        <v>1.4700000000000002</v>
      </c>
      <c r="G17" s="40">
        <f t="array" ref="G17">INDEX('Aceite Virgen Extra'!$A$259:$YH$285,MATCH($B17,'Aceite Virgen Extra'!$A$259:$A$285,0),MATCH(G$5,'Aceite Virgen Extra'!$A$259:$YH$259,0))</f>
        <v>3.8200000000000003</v>
      </c>
      <c r="H17" s="40">
        <f t="array" ref="H17">INDEX('Aceite Virgen Extra'!$A$259:$YH$285,MATCH($B17,'Aceite Virgen Extra'!$A$259:$A$285,0),MATCH(H$5,'Aceite Virgen Extra'!$A$259:$YH$259,0))</f>
        <v>1.97</v>
      </c>
      <c r="I17" s="40">
        <f t="array" ref="I17">INDEX('Aceite Virgen Extra'!$A$259:$YH$285,MATCH($B17,'Aceite Virgen Extra'!$A$259:$A$285,0),MATCH(I$5,'Aceite Virgen Extra'!$A$259:$YH$259,0))</f>
        <v>2.29</v>
      </c>
      <c r="J17" s="40">
        <f t="array" ref="J17">INDEX('Aceite Virgen Extra'!$A$259:$YH$285,MATCH($B17,'Aceite Virgen Extra'!$A$259:$A$285,0),MATCH(J$5,'Aceite Virgen Extra'!$A$259:$YH$259,0))</f>
        <v>3.6</v>
      </c>
      <c r="K17" s="40">
        <f t="array" ref="K17">INDEX('Aceite Virgen Extra'!$A$259:$YH$285,MATCH($B17,'Aceite Virgen Extra'!$A$259:$A$285,0),MATCH(K$5,'Aceite Virgen Extra'!$A$259:$YH$259,0))</f>
        <v>8.15</v>
      </c>
      <c r="L17" s="40">
        <f t="array" ref="L17">INDEX('Aceite Virgen Extra'!$A$259:$YH$285,MATCH($B17,'Aceite Virgen Extra'!$A$259:$A$285,0),MATCH(L$5,'Aceite Virgen Extra'!$A$259:$YH$259,0))</f>
        <v>5.59</v>
      </c>
      <c r="M17" s="40">
        <f t="array" ref="M17">INDEX('Aceite Virgen Extra'!$A$259:$YH$285,MATCH($B17,'Aceite Virgen Extra'!$A$259:$A$285,0),MATCH(M$5,'Aceite Virgen Extra'!$A$259:$YH$259,0))</f>
        <v>6.2200000000000015</v>
      </c>
      <c r="N17" s="40">
        <f t="array" ref="N17">INDEX('Aceite Virgen Extra'!$A$259:$YH$285,MATCH($B17,'Aceite Virgen Extra'!$A$259:$A$285,0),MATCH(N$5,'Aceite Virgen Extra'!$A$259:$YH$259,0))</f>
        <v>7.24</v>
      </c>
      <c r="O17" s="40">
        <f t="array" ref="O17">INDEX('Aceite Virgen Extra'!$A$259:$YH$285,MATCH($B17,'Aceite Virgen Extra'!$A$259:$A$285,0),MATCH(O$5,'Aceite Virgen Extra'!$A$259:$YH$259,0))</f>
        <v>6.6</v>
      </c>
      <c r="P17" s="40">
        <f t="array" ref="P17">INDEX('Aceite Virgen Extra'!$A$259:$YH$285,MATCH($B17,'Aceite Virgen Extra'!$A$259:$A$285,0),MATCH(P$5,'Aceite Virgen Extra'!$A$259:$YH$259,0))</f>
        <v>7.23</v>
      </c>
    </row>
    <row r="18" spans="2:16" x14ac:dyDescent="0.3">
      <c r="B18" s="19">
        <f t="shared" si="1"/>
        <v>3.9</v>
      </c>
      <c r="C18" s="18">
        <f t="shared" si="2"/>
        <v>4.0999999999999996</v>
      </c>
      <c r="E18" s="40">
        <f t="array" ref="E18">INDEX('Aceite Virgen Extra'!$A$259:$YH$285,MATCH($B18,'Aceite Virgen Extra'!$A$259:$A$285,0),MATCH(E$5,'Aceite Virgen Extra'!$A$259:$YH$259,0))</f>
        <v>5.73</v>
      </c>
      <c r="F18" s="40">
        <f t="array" ref="F18">INDEX('Aceite Virgen Extra'!$A$259:$YH$285,MATCH($B18,'Aceite Virgen Extra'!$A$259:$A$285,0),MATCH(F$5,'Aceite Virgen Extra'!$A$259:$YH$259,0))</f>
        <v>4.59</v>
      </c>
      <c r="G18" s="40">
        <f t="array" ref="G18">INDEX('Aceite Virgen Extra'!$A$259:$YH$285,MATCH($B18,'Aceite Virgen Extra'!$A$259:$A$285,0),MATCH(G$5,'Aceite Virgen Extra'!$A$259:$YH$259,0))</f>
        <v>7.3999999999999995</v>
      </c>
      <c r="H18" s="40">
        <f t="array" ref="H18">INDEX('Aceite Virgen Extra'!$A$259:$YH$285,MATCH($B18,'Aceite Virgen Extra'!$A$259:$A$285,0),MATCH(H$5,'Aceite Virgen Extra'!$A$259:$YH$259,0))</f>
        <v>6.67</v>
      </c>
      <c r="I18" s="40">
        <f t="array" ref="I18">INDEX('Aceite Virgen Extra'!$A$259:$YH$285,MATCH($B18,'Aceite Virgen Extra'!$A$259:$A$285,0),MATCH(I$5,'Aceite Virgen Extra'!$A$259:$YH$259,0))</f>
        <v>11.71</v>
      </c>
      <c r="J18" s="40">
        <f t="array" ref="J18">INDEX('Aceite Virgen Extra'!$A$259:$YH$285,MATCH($B18,'Aceite Virgen Extra'!$A$259:$A$285,0),MATCH(J$5,'Aceite Virgen Extra'!$A$259:$YH$259,0))</f>
        <v>6.08</v>
      </c>
      <c r="K18" s="40">
        <f t="array" ref="K18">INDEX('Aceite Virgen Extra'!$A$259:$YH$285,MATCH($B18,'Aceite Virgen Extra'!$A$259:$A$285,0),MATCH(K$5,'Aceite Virgen Extra'!$A$259:$YH$259,0))</f>
        <v>6.31</v>
      </c>
      <c r="L18" s="40">
        <f t="array" ref="L18">INDEX('Aceite Virgen Extra'!$A$259:$YH$285,MATCH($B18,'Aceite Virgen Extra'!$A$259:$A$285,0),MATCH(L$5,'Aceite Virgen Extra'!$A$259:$YH$259,0))</f>
        <v>10.52</v>
      </c>
      <c r="M18" s="40">
        <f t="array" ref="M18">INDEX('Aceite Virgen Extra'!$A$259:$YH$285,MATCH($B18,'Aceite Virgen Extra'!$A$259:$A$285,0),MATCH(M$5,'Aceite Virgen Extra'!$A$259:$YH$259,0))</f>
        <v>7.3999999999999995</v>
      </c>
      <c r="N18" s="40">
        <f t="array" ref="N18">INDEX('Aceite Virgen Extra'!$A$259:$YH$285,MATCH($B18,'Aceite Virgen Extra'!$A$259:$A$285,0),MATCH(N$5,'Aceite Virgen Extra'!$A$259:$YH$259,0))</f>
        <v>15.01</v>
      </c>
      <c r="O18" s="40">
        <f t="array" ref="O18">INDEX('Aceite Virgen Extra'!$A$259:$YH$285,MATCH($B18,'Aceite Virgen Extra'!$A$259:$A$285,0),MATCH(O$5,'Aceite Virgen Extra'!$A$259:$YH$259,0))</f>
        <v>19.86</v>
      </c>
      <c r="P18" s="40">
        <f t="array" ref="P18">INDEX('Aceite Virgen Extra'!$A$259:$YH$285,MATCH($B18,'Aceite Virgen Extra'!$A$259:$A$285,0),MATCH(P$5,'Aceite Virgen Extra'!$A$259:$YH$259,0))</f>
        <v>22.990000000000002</v>
      </c>
    </row>
    <row r="19" spans="2:16" x14ac:dyDescent="0.3">
      <c r="B19" s="19">
        <f t="shared" si="1"/>
        <v>4.0999999999999996</v>
      </c>
      <c r="C19" s="18">
        <f t="shared" si="2"/>
        <v>4.3</v>
      </c>
      <c r="E19" s="40">
        <f t="array" ref="E19">INDEX('Aceite Virgen Extra'!$A$259:$YH$285,MATCH($B19,'Aceite Virgen Extra'!$A$259:$A$285,0),MATCH(E$5,'Aceite Virgen Extra'!$A$259:$YH$259,0))</f>
        <v>3.71</v>
      </c>
      <c r="F19" s="40">
        <f t="array" ref="F19">INDEX('Aceite Virgen Extra'!$A$259:$YH$285,MATCH($B19,'Aceite Virgen Extra'!$A$259:$A$285,0),MATCH(F$5,'Aceite Virgen Extra'!$A$259:$YH$259,0))</f>
        <v>4.74</v>
      </c>
      <c r="G19" s="40">
        <f t="array" ref="G19">INDEX('Aceite Virgen Extra'!$A$259:$YH$285,MATCH($B19,'Aceite Virgen Extra'!$A$259:$A$285,0),MATCH(G$5,'Aceite Virgen Extra'!$A$259:$YH$259,0))</f>
        <v>5.0199999999999996</v>
      </c>
      <c r="H19" s="40">
        <f t="array" ref="H19">INDEX('Aceite Virgen Extra'!$A$259:$YH$285,MATCH($B19,'Aceite Virgen Extra'!$A$259:$A$285,0),MATCH(H$5,'Aceite Virgen Extra'!$A$259:$YH$259,0))</f>
        <v>7.9499999999999993</v>
      </c>
      <c r="I19" s="40">
        <f t="array" ref="I19">INDEX('Aceite Virgen Extra'!$A$259:$YH$285,MATCH($B19,'Aceite Virgen Extra'!$A$259:$A$285,0),MATCH(I$5,'Aceite Virgen Extra'!$A$259:$YH$259,0))</f>
        <v>7.43</v>
      </c>
      <c r="J19" s="40">
        <f t="array" ref="J19">INDEX('Aceite Virgen Extra'!$A$259:$YH$285,MATCH($B19,'Aceite Virgen Extra'!$A$259:$A$285,0),MATCH(J$5,'Aceite Virgen Extra'!$A$259:$YH$259,0))</f>
        <v>7.35</v>
      </c>
      <c r="K19" s="40">
        <f t="array" ref="K19">INDEX('Aceite Virgen Extra'!$A$259:$YH$285,MATCH($B19,'Aceite Virgen Extra'!$A$259:$A$285,0),MATCH(K$5,'Aceite Virgen Extra'!$A$259:$YH$259,0))</f>
        <v>7.09</v>
      </c>
      <c r="L19" s="40">
        <f t="array" ref="L19">INDEX('Aceite Virgen Extra'!$A$259:$YH$285,MATCH($B19,'Aceite Virgen Extra'!$A$259:$A$285,0),MATCH(L$5,'Aceite Virgen Extra'!$A$259:$YH$259,0))</f>
        <v>5.74</v>
      </c>
      <c r="M19" s="40">
        <f t="array" ref="M19">INDEX('Aceite Virgen Extra'!$A$259:$YH$285,MATCH($B19,'Aceite Virgen Extra'!$A$259:$A$285,0),MATCH(M$5,'Aceite Virgen Extra'!$A$259:$YH$259,0))</f>
        <v>11</v>
      </c>
      <c r="N19" s="40">
        <f t="array" ref="N19">INDEX('Aceite Virgen Extra'!$A$259:$YH$285,MATCH($B19,'Aceite Virgen Extra'!$A$259:$A$285,0),MATCH(N$5,'Aceite Virgen Extra'!$A$259:$YH$259,0))</f>
        <v>16.61</v>
      </c>
      <c r="O19" s="40">
        <f t="array" ref="O19">INDEX('Aceite Virgen Extra'!$A$259:$YH$285,MATCH($B19,'Aceite Virgen Extra'!$A$259:$A$285,0),MATCH(O$5,'Aceite Virgen Extra'!$A$259:$YH$259,0))</f>
        <v>13.03</v>
      </c>
      <c r="P19" s="40">
        <f t="array" ref="P19">INDEX('Aceite Virgen Extra'!$A$259:$YH$285,MATCH($B19,'Aceite Virgen Extra'!$A$259:$A$285,0),MATCH(P$5,'Aceite Virgen Extra'!$A$259:$YH$259,0))</f>
        <v>5.29</v>
      </c>
    </row>
    <row r="20" spans="2:16" x14ac:dyDescent="0.3">
      <c r="B20" s="19">
        <f t="shared" si="1"/>
        <v>4.3</v>
      </c>
      <c r="C20" s="18">
        <f t="shared" si="2"/>
        <v>4.5</v>
      </c>
      <c r="E20" s="40">
        <f t="array" ref="E20">INDEX('Aceite Virgen Extra'!$A$259:$YH$285,MATCH($B20,'Aceite Virgen Extra'!$A$259:$A$285,0),MATCH(E$5,'Aceite Virgen Extra'!$A$259:$YH$259,0))</f>
        <v>31.040000000000003</v>
      </c>
      <c r="F20" s="40">
        <f t="array" ref="F20">INDEX('Aceite Virgen Extra'!$A$259:$YH$285,MATCH($B20,'Aceite Virgen Extra'!$A$259:$A$285,0),MATCH(F$5,'Aceite Virgen Extra'!$A$259:$YH$259,0))</f>
        <v>36.610000000000007</v>
      </c>
      <c r="G20" s="40">
        <f t="array" ref="G20">INDEX('Aceite Virgen Extra'!$A$259:$YH$285,MATCH($B20,'Aceite Virgen Extra'!$A$259:$A$285,0),MATCH(G$5,'Aceite Virgen Extra'!$A$259:$YH$259,0))</f>
        <v>37.43</v>
      </c>
      <c r="H20" s="40">
        <f t="array" ref="H20">INDEX('Aceite Virgen Extra'!$A$259:$YH$285,MATCH($B20,'Aceite Virgen Extra'!$A$259:$A$285,0),MATCH(H$5,'Aceite Virgen Extra'!$A$259:$YH$259,0))</f>
        <v>36.550000000000004</v>
      </c>
      <c r="I20" s="40">
        <f t="array" ref="I20">INDEX('Aceite Virgen Extra'!$A$259:$YH$285,MATCH($B20,'Aceite Virgen Extra'!$A$259:$A$285,0),MATCH(I$5,'Aceite Virgen Extra'!$A$259:$YH$259,0))</f>
        <v>29.709999999999997</v>
      </c>
      <c r="J20" s="40">
        <f t="array" ref="J20">INDEX('Aceite Virgen Extra'!$A$259:$YH$285,MATCH($B20,'Aceite Virgen Extra'!$A$259:$A$285,0),MATCH(J$5,'Aceite Virgen Extra'!$A$259:$YH$259,0))</f>
        <v>28.32</v>
      </c>
      <c r="K20" s="40">
        <f t="array" ref="K20">INDEX('Aceite Virgen Extra'!$A$259:$YH$285,MATCH($B20,'Aceite Virgen Extra'!$A$259:$A$285,0),MATCH(K$5,'Aceite Virgen Extra'!$A$259:$YH$259,0))</f>
        <v>35.22</v>
      </c>
      <c r="L20" s="40">
        <f t="array" ref="L20">INDEX('Aceite Virgen Extra'!$A$259:$YH$285,MATCH($B20,'Aceite Virgen Extra'!$A$259:$A$285,0),MATCH(L$5,'Aceite Virgen Extra'!$A$259:$YH$259,0))</f>
        <v>27.299999999999997</v>
      </c>
      <c r="M20" s="40">
        <f t="array" ref="M20">INDEX('Aceite Virgen Extra'!$A$259:$YH$285,MATCH($B20,'Aceite Virgen Extra'!$A$259:$A$285,0),MATCH(M$5,'Aceite Virgen Extra'!$A$259:$YH$259,0))</f>
        <v>23.07</v>
      </c>
      <c r="N20" s="40">
        <f t="array" ref="N20">INDEX('Aceite Virgen Extra'!$A$259:$YH$285,MATCH($B20,'Aceite Virgen Extra'!$A$259:$A$285,0),MATCH(N$5,'Aceite Virgen Extra'!$A$259:$YH$259,0))</f>
        <v>13.64</v>
      </c>
      <c r="O20" s="40">
        <f t="array" ref="O20">INDEX('Aceite Virgen Extra'!$A$259:$YH$285,MATCH($B20,'Aceite Virgen Extra'!$A$259:$A$285,0),MATCH(O$5,'Aceite Virgen Extra'!$A$259:$YH$259,0))</f>
        <v>4</v>
      </c>
      <c r="P20" s="40">
        <f t="array" ref="P20">INDEX('Aceite Virgen Extra'!$A$259:$YH$285,MATCH($B20,'Aceite Virgen Extra'!$A$259:$A$285,0),MATCH(P$5,'Aceite Virgen Extra'!$A$259:$YH$259,0))</f>
        <v>3.1799999999999997</v>
      </c>
    </row>
    <row r="21" spans="2:16" x14ac:dyDescent="0.3">
      <c r="B21" s="19">
        <f t="shared" si="1"/>
        <v>4.5</v>
      </c>
      <c r="C21" s="18">
        <f t="shared" si="2"/>
        <v>4.7</v>
      </c>
      <c r="E21" s="40">
        <f t="array" ref="E21">INDEX('Aceite Virgen Extra'!$A$259:$YH$285,MATCH($B21,'Aceite Virgen Extra'!$A$259:$A$285,0),MATCH(E$5,'Aceite Virgen Extra'!$A$259:$YH$259,0))</f>
        <v>11.899999999999999</v>
      </c>
      <c r="F21" s="40">
        <f t="array" ref="F21">INDEX('Aceite Virgen Extra'!$A$259:$YH$285,MATCH($B21,'Aceite Virgen Extra'!$A$259:$A$285,0),MATCH(F$5,'Aceite Virgen Extra'!$A$259:$YH$259,0))</f>
        <v>3.53</v>
      </c>
      <c r="G21" s="40">
        <f t="array" ref="G21">INDEX('Aceite Virgen Extra'!$A$259:$YH$285,MATCH($B21,'Aceite Virgen Extra'!$A$259:$A$285,0),MATCH(G$5,'Aceite Virgen Extra'!$A$259:$YH$259,0))</f>
        <v>2.48</v>
      </c>
      <c r="H21" s="40">
        <f t="array" ref="H21">INDEX('Aceite Virgen Extra'!$A$259:$YH$285,MATCH($B21,'Aceite Virgen Extra'!$A$259:$A$285,0),MATCH(H$5,'Aceite Virgen Extra'!$A$259:$YH$259,0))</f>
        <v>2.3199999999999998</v>
      </c>
      <c r="I21" s="40">
        <f t="array" ref="I21">INDEX('Aceite Virgen Extra'!$A$259:$YH$285,MATCH($B21,'Aceite Virgen Extra'!$A$259:$A$285,0),MATCH(I$5,'Aceite Virgen Extra'!$A$259:$YH$259,0))</f>
        <v>2.34</v>
      </c>
      <c r="J21" s="40">
        <f t="array" ref="J21">INDEX('Aceite Virgen Extra'!$A$259:$YH$285,MATCH($B21,'Aceite Virgen Extra'!$A$259:$A$285,0),MATCH(J$5,'Aceite Virgen Extra'!$A$259:$YH$259,0))</f>
        <v>3.4000000000000004</v>
      </c>
      <c r="K21" s="40">
        <f t="array" ref="K21">INDEX('Aceite Virgen Extra'!$A$259:$YH$285,MATCH($B21,'Aceite Virgen Extra'!$A$259:$A$285,0),MATCH(K$5,'Aceite Virgen Extra'!$A$259:$YH$259,0))</f>
        <v>2.3600000000000003</v>
      </c>
      <c r="L21" s="40">
        <f t="array" ref="L21">INDEX('Aceite Virgen Extra'!$A$259:$YH$285,MATCH($B21,'Aceite Virgen Extra'!$A$259:$A$285,0),MATCH(L$5,'Aceite Virgen Extra'!$A$259:$YH$259,0))</f>
        <v>2.0099999999999998</v>
      </c>
      <c r="M21" s="40">
        <f t="array" ref="M21">INDEX('Aceite Virgen Extra'!$A$259:$YH$285,MATCH($B21,'Aceite Virgen Extra'!$A$259:$A$285,0),MATCH(M$5,'Aceite Virgen Extra'!$A$259:$YH$259,0))</f>
        <v>2.6799999999999997</v>
      </c>
      <c r="N21" s="40">
        <f t="array" ref="N21">INDEX('Aceite Virgen Extra'!$A$259:$YH$285,MATCH($B21,'Aceite Virgen Extra'!$A$259:$A$285,0),MATCH(N$5,'Aceite Virgen Extra'!$A$259:$YH$259,0))</f>
        <v>1.57</v>
      </c>
      <c r="O21" s="40">
        <f t="array" ref="O21">INDEX('Aceite Virgen Extra'!$A$259:$YH$285,MATCH($B21,'Aceite Virgen Extra'!$A$259:$A$285,0),MATCH(O$5,'Aceite Virgen Extra'!$A$259:$YH$259,0))</f>
        <v>1.51</v>
      </c>
      <c r="P21" s="40">
        <f t="array" ref="P21">INDEX('Aceite Virgen Extra'!$A$259:$YH$285,MATCH($B21,'Aceite Virgen Extra'!$A$259:$A$285,0),MATCH(P$5,'Aceite Virgen Extra'!$A$259:$YH$259,0))</f>
        <v>1.58</v>
      </c>
    </row>
    <row r="22" spans="2:16" x14ac:dyDescent="0.3">
      <c r="B22" s="19">
        <f t="shared" si="1"/>
        <v>4.7</v>
      </c>
      <c r="C22" s="18">
        <f t="shared" si="2"/>
        <v>4.9000000000000004</v>
      </c>
      <c r="E22" s="40">
        <f t="array" ref="E22">INDEX('Aceite Virgen Extra'!$A$259:$YH$285,MATCH($B22,'Aceite Virgen Extra'!$A$259:$A$285,0),MATCH(E$5,'Aceite Virgen Extra'!$A$259:$YH$259,0))</f>
        <v>2.0499999999999998</v>
      </c>
      <c r="F22" s="40">
        <f t="array" ref="F22">INDEX('Aceite Virgen Extra'!$A$259:$YH$285,MATCH($B22,'Aceite Virgen Extra'!$A$259:$A$285,0),MATCH(F$5,'Aceite Virgen Extra'!$A$259:$YH$259,0))</f>
        <v>4.0399999999999991</v>
      </c>
      <c r="G22" s="40">
        <f t="array" ref="G22">INDEX('Aceite Virgen Extra'!$A$259:$YH$285,MATCH($B22,'Aceite Virgen Extra'!$A$259:$A$285,0),MATCH(G$5,'Aceite Virgen Extra'!$A$259:$YH$259,0))</f>
        <v>1.8800000000000001</v>
      </c>
      <c r="H22" s="40">
        <f t="array" ref="H22">INDEX('Aceite Virgen Extra'!$A$259:$YH$285,MATCH($B22,'Aceite Virgen Extra'!$A$259:$A$285,0),MATCH(H$5,'Aceite Virgen Extra'!$A$259:$YH$259,0))</f>
        <v>3.04</v>
      </c>
      <c r="I22" s="40">
        <f t="array" ref="I22">INDEX('Aceite Virgen Extra'!$A$259:$YH$285,MATCH($B22,'Aceite Virgen Extra'!$A$259:$A$285,0),MATCH(I$5,'Aceite Virgen Extra'!$A$259:$YH$259,0))</f>
        <v>2.2200000000000002</v>
      </c>
      <c r="J22" s="40">
        <f t="array" ref="J22">INDEX('Aceite Virgen Extra'!$A$259:$YH$285,MATCH($B22,'Aceite Virgen Extra'!$A$259:$A$285,0),MATCH(J$5,'Aceite Virgen Extra'!$A$259:$YH$259,0))</f>
        <v>1.79</v>
      </c>
      <c r="K22" s="40">
        <f t="array" ref="K22">INDEX('Aceite Virgen Extra'!$A$259:$YH$285,MATCH($B22,'Aceite Virgen Extra'!$A$259:$A$285,0),MATCH(K$5,'Aceite Virgen Extra'!$A$259:$YH$259,0))</f>
        <v>2.1700000000000004</v>
      </c>
      <c r="L22" s="40">
        <f t="array" ref="L22">INDEX('Aceite Virgen Extra'!$A$259:$YH$285,MATCH($B22,'Aceite Virgen Extra'!$A$259:$A$285,0),MATCH(L$5,'Aceite Virgen Extra'!$A$259:$YH$259,0))</f>
        <v>2.2999999999999998</v>
      </c>
      <c r="M22" s="40">
        <f t="array" ref="M22">INDEX('Aceite Virgen Extra'!$A$259:$YH$285,MATCH($B22,'Aceite Virgen Extra'!$A$259:$A$285,0),MATCH(M$5,'Aceite Virgen Extra'!$A$259:$YH$259,0))</f>
        <v>3.11</v>
      </c>
      <c r="N22" s="40">
        <f t="array" ref="N22">INDEX('Aceite Virgen Extra'!$A$259:$YH$285,MATCH($B22,'Aceite Virgen Extra'!$A$259:$A$285,0),MATCH(N$5,'Aceite Virgen Extra'!$A$259:$YH$259,0))</f>
        <v>1.39</v>
      </c>
      <c r="O22" s="40">
        <f t="array" ref="O22">INDEX('Aceite Virgen Extra'!$A$259:$YH$285,MATCH($B22,'Aceite Virgen Extra'!$A$259:$A$285,0),MATCH(O$5,'Aceite Virgen Extra'!$A$259:$YH$259,0))</f>
        <v>1.9100000000000001</v>
      </c>
      <c r="P22" s="40">
        <f t="array" ref="P22">INDEX('Aceite Virgen Extra'!$A$259:$YH$285,MATCH($B22,'Aceite Virgen Extra'!$A$259:$A$285,0),MATCH(P$5,'Aceite Virgen Extra'!$A$259:$YH$259,0))</f>
        <v>1.7300000000000002</v>
      </c>
    </row>
    <row r="23" spans="2:16" x14ac:dyDescent="0.3">
      <c r="B23" s="19">
        <f t="shared" si="1"/>
        <v>4.9000000000000004</v>
      </c>
      <c r="C23" s="18">
        <f t="shared" si="2"/>
        <v>5.0999999999999996</v>
      </c>
      <c r="E23" s="40">
        <f t="array" ref="E23">INDEX('Aceite Virgen Extra'!$A$259:$YH$285,MATCH($B23,'Aceite Virgen Extra'!$A$259:$A$285,0),MATCH(E$5,'Aceite Virgen Extra'!$A$259:$YH$259,0))</f>
        <v>9.4599999999999991</v>
      </c>
      <c r="F23" s="40">
        <f t="array" ref="F23">INDEX('Aceite Virgen Extra'!$A$259:$YH$285,MATCH($B23,'Aceite Virgen Extra'!$A$259:$A$285,0),MATCH(F$5,'Aceite Virgen Extra'!$A$259:$YH$259,0))</f>
        <v>8.4699999999999989</v>
      </c>
      <c r="G23" s="40">
        <f t="array" ref="G23">INDEX('Aceite Virgen Extra'!$A$259:$YH$285,MATCH($B23,'Aceite Virgen Extra'!$A$259:$A$285,0),MATCH(G$5,'Aceite Virgen Extra'!$A$259:$YH$259,0))</f>
        <v>9.1000000000000014</v>
      </c>
      <c r="H23" s="40">
        <f t="array" ref="H23">INDEX('Aceite Virgen Extra'!$A$259:$YH$285,MATCH($B23,'Aceite Virgen Extra'!$A$259:$A$285,0),MATCH(H$5,'Aceite Virgen Extra'!$A$259:$YH$259,0))</f>
        <v>10</v>
      </c>
      <c r="I23" s="40">
        <f t="array" ref="I23">INDEX('Aceite Virgen Extra'!$A$259:$YH$285,MATCH($B23,'Aceite Virgen Extra'!$A$259:$A$285,0),MATCH(I$5,'Aceite Virgen Extra'!$A$259:$YH$259,0))</f>
        <v>7.02</v>
      </c>
      <c r="J23" s="40">
        <f t="array" ref="J23">INDEX('Aceite Virgen Extra'!$A$259:$YH$285,MATCH($B23,'Aceite Virgen Extra'!$A$259:$A$285,0),MATCH(J$5,'Aceite Virgen Extra'!$A$259:$YH$259,0))</f>
        <v>8.98</v>
      </c>
      <c r="K23" s="40">
        <f t="array" ref="K23">INDEX('Aceite Virgen Extra'!$A$259:$YH$285,MATCH($B23,'Aceite Virgen Extra'!$A$259:$A$285,0),MATCH(K$5,'Aceite Virgen Extra'!$A$259:$YH$259,0))</f>
        <v>5.6099999999999994</v>
      </c>
      <c r="L23" s="40">
        <f t="array" ref="L23">INDEX('Aceite Virgen Extra'!$A$259:$YH$285,MATCH($B23,'Aceite Virgen Extra'!$A$259:$A$285,0),MATCH(L$5,'Aceite Virgen Extra'!$A$259:$YH$259,0))</f>
        <v>7.8600000000000012</v>
      </c>
      <c r="M23" s="40">
        <f t="array" ref="M23">INDEX('Aceite Virgen Extra'!$A$259:$YH$285,MATCH($B23,'Aceite Virgen Extra'!$A$259:$A$285,0),MATCH(M$5,'Aceite Virgen Extra'!$A$259:$YH$259,0))</f>
        <v>8.01</v>
      </c>
      <c r="N23" s="40">
        <f t="array" ref="N23">INDEX('Aceite Virgen Extra'!$A$259:$YH$285,MATCH($B23,'Aceite Virgen Extra'!$A$259:$A$285,0),MATCH(N$5,'Aceite Virgen Extra'!$A$259:$YH$259,0))</f>
        <v>8.1999999999999993</v>
      </c>
      <c r="O23" s="40">
        <f t="array" ref="O23">INDEX('Aceite Virgen Extra'!$A$259:$YH$285,MATCH($B23,'Aceite Virgen Extra'!$A$259:$A$285,0),MATCH(O$5,'Aceite Virgen Extra'!$A$259:$YH$259,0))</f>
        <v>7.63</v>
      </c>
      <c r="P23" s="40">
        <f t="array" ref="P23">INDEX('Aceite Virgen Extra'!$A$259:$YH$285,MATCH($B23,'Aceite Virgen Extra'!$A$259:$A$285,0),MATCH(P$5,'Aceite Virgen Extra'!$A$259:$YH$259,0))</f>
        <v>7.34</v>
      </c>
    </row>
    <row r="24" spans="2:16" x14ac:dyDescent="0.3">
      <c r="B24" s="19">
        <f t="shared" si="1"/>
        <v>5.0999999999999996</v>
      </c>
      <c r="C24" s="18">
        <f t="shared" si="2"/>
        <v>5.3</v>
      </c>
      <c r="E24" s="40">
        <f t="array" ref="E24">INDEX('Aceite Virgen Extra'!$A$259:$YH$285,MATCH($B24,'Aceite Virgen Extra'!$A$259:$A$285,0),MATCH(E$5,'Aceite Virgen Extra'!$A$259:$YH$259,0))</f>
        <v>1.32</v>
      </c>
      <c r="F24" s="40">
        <f t="array" ref="F24">INDEX('Aceite Virgen Extra'!$A$259:$YH$285,MATCH($B24,'Aceite Virgen Extra'!$A$259:$A$285,0),MATCH(F$5,'Aceite Virgen Extra'!$A$259:$YH$259,0))</f>
        <v>1.66</v>
      </c>
      <c r="G24" s="40">
        <f t="array" ref="G24">INDEX('Aceite Virgen Extra'!$A$259:$YH$285,MATCH($B24,'Aceite Virgen Extra'!$A$259:$A$285,0),MATCH(G$5,'Aceite Virgen Extra'!$A$259:$YH$259,0))</f>
        <v>0.88000000000000012</v>
      </c>
      <c r="H24" s="40">
        <f t="array" ref="H24">INDEX('Aceite Virgen Extra'!$A$259:$YH$285,MATCH($B24,'Aceite Virgen Extra'!$A$259:$A$285,0),MATCH(H$5,'Aceite Virgen Extra'!$A$259:$YH$259,0))</f>
        <v>1.24</v>
      </c>
      <c r="I24" s="40">
        <f t="array" ref="I24">INDEX('Aceite Virgen Extra'!$A$259:$YH$285,MATCH($B24,'Aceite Virgen Extra'!$A$259:$A$285,0),MATCH(I$5,'Aceite Virgen Extra'!$A$259:$YH$259,0))</f>
        <v>1.26</v>
      </c>
      <c r="J24" s="40">
        <f t="array" ref="J24">INDEX('Aceite Virgen Extra'!$A$259:$YH$285,MATCH($B24,'Aceite Virgen Extra'!$A$259:$A$285,0),MATCH(J$5,'Aceite Virgen Extra'!$A$259:$YH$259,0))</f>
        <v>0.87</v>
      </c>
      <c r="K24" s="40">
        <f t="array" ref="K24">INDEX('Aceite Virgen Extra'!$A$259:$YH$285,MATCH($B24,'Aceite Virgen Extra'!$A$259:$A$285,0),MATCH(K$5,'Aceite Virgen Extra'!$A$259:$YH$259,0))</f>
        <v>1.96</v>
      </c>
      <c r="L24" s="40">
        <f t="array" ref="L24">INDEX('Aceite Virgen Extra'!$A$259:$YH$285,MATCH($B24,'Aceite Virgen Extra'!$A$259:$A$285,0),MATCH(L$5,'Aceite Virgen Extra'!$A$259:$YH$259,0))</f>
        <v>0.8600000000000001</v>
      </c>
      <c r="M24" s="40">
        <f t="array" ref="M24">INDEX('Aceite Virgen Extra'!$A$259:$YH$285,MATCH($B24,'Aceite Virgen Extra'!$A$259:$A$285,0),MATCH(M$5,'Aceite Virgen Extra'!$A$259:$YH$259,0))</f>
        <v>0.82</v>
      </c>
      <c r="N24" s="40">
        <f t="array" ref="N24">INDEX('Aceite Virgen Extra'!$A$259:$YH$285,MATCH($B24,'Aceite Virgen Extra'!$A$259:$A$285,0),MATCH(N$5,'Aceite Virgen Extra'!$A$259:$YH$259,0))</f>
        <v>1.48</v>
      </c>
      <c r="O24" s="40">
        <f t="array" ref="O24">INDEX('Aceite Virgen Extra'!$A$259:$YH$285,MATCH($B24,'Aceite Virgen Extra'!$A$259:$A$285,0),MATCH(O$5,'Aceite Virgen Extra'!$A$259:$YH$259,0))</f>
        <v>2.91</v>
      </c>
      <c r="P24" s="40">
        <f t="array" ref="P24">INDEX('Aceite Virgen Extra'!$A$259:$YH$285,MATCH($B24,'Aceite Virgen Extra'!$A$259:$A$285,0),MATCH(P$5,'Aceite Virgen Extra'!$A$259:$YH$259,0))</f>
        <v>2.88</v>
      </c>
    </row>
    <row r="25" spans="2:16" x14ac:dyDescent="0.3">
      <c r="B25" s="19">
        <f t="shared" si="1"/>
        <v>5.3</v>
      </c>
      <c r="C25" s="18">
        <f t="shared" si="2"/>
        <v>5.5</v>
      </c>
      <c r="E25" s="40">
        <f t="array" ref="E25">INDEX('Aceite Virgen Extra'!$A$259:$YH$285,MATCH($B25,'Aceite Virgen Extra'!$A$259:$A$285,0),MATCH(E$5,'Aceite Virgen Extra'!$A$259:$YH$259,0))</f>
        <v>1.4900000000000002</v>
      </c>
      <c r="F25" s="40">
        <f t="array" ref="F25">INDEX('Aceite Virgen Extra'!$A$259:$YH$285,MATCH($B25,'Aceite Virgen Extra'!$A$259:$A$285,0),MATCH(F$5,'Aceite Virgen Extra'!$A$259:$YH$259,0))</f>
        <v>1.88</v>
      </c>
      <c r="G25" s="40">
        <f t="array" ref="G25">INDEX('Aceite Virgen Extra'!$A$259:$YH$285,MATCH($B25,'Aceite Virgen Extra'!$A$259:$A$285,0),MATCH(G$5,'Aceite Virgen Extra'!$A$259:$YH$259,0))</f>
        <v>3.2199999999999998</v>
      </c>
      <c r="H25" s="40">
        <f t="array" ref="H25">INDEX('Aceite Virgen Extra'!$A$259:$YH$285,MATCH($B25,'Aceite Virgen Extra'!$A$259:$A$285,0),MATCH(H$5,'Aceite Virgen Extra'!$A$259:$YH$259,0))</f>
        <v>2.02</v>
      </c>
      <c r="I25" s="40">
        <f t="array" ref="I25">INDEX('Aceite Virgen Extra'!$A$259:$YH$285,MATCH($B25,'Aceite Virgen Extra'!$A$259:$A$285,0),MATCH(I$5,'Aceite Virgen Extra'!$A$259:$YH$259,0))</f>
        <v>1.31</v>
      </c>
      <c r="J25" s="40">
        <f t="array" ref="J25">INDEX('Aceite Virgen Extra'!$A$259:$YH$285,MATCH($B25,'Aceite Virgen Extra'!$A$259:$A$285,0),MATCH(J$5,'Aceite Virgen Extra'!$A$259:$YH$259,0))</f>
        <v>2.46</v>
      </c>
      <c r="K25" s="40">
        <f t="array" ref="K25">INDEX('Aceite Virgen Extra'!$A$259:$YH$285,MATCH($B25,'Aceite Virgen Extra'!$A$259:$A$285,0),MATCH(K$5,'Aceite Virgen Extra'!$A$259:$YH$259,0))</f>
        <v>3.0700000000000003</v>
      </c>
      <c r="L25" s="40">
        <f t="array" ref="L25">INDEX('Aceite Virgen Extra'!$A$259:$YH$285,MATCH($B25,'Aceite Virgen Extra'!$A$259:$A$285,0),MATCH(L$5,'Aceite Virgen Extra'!$A$259:$YH$259,0))</f>
        <v>2.48</v>
      </c>
      <c r="M25" s="40">
        <f t="array" ref="M25">INDEX('Aceite Virgen Extra'!$A$259:$YH$285,MATCH($B25,'Aceite Virgen Extra'!$A$259:$A$285,0),MATCH(M$5,'Aceite Virgen Extra'!$A$259:$YH$259,0))</f>
        <v>3.1799999999999997</v>
      </c>
      <c r="N25" s="40">
        <f t="array" ref="N25">INDEX('Aceite Virgen Extra'!$A$259:$YH$285,MATCH($B25,'Aceite Virgen Extra'!$A$259:$A$285,0),MATCH(N$5,'Aceite Virgen Extra'!$A$259:$YH$259,0))</f>
        <v>2.8499999999999996</v>
      </c>
      <c r="O25" s="40">
        <f t="array" ref="O25">INDEX('Aceite Virgen Extra'!$A$259:$YH$285,MATCH($B25,'Aceite Virgen Extra'!$A$259:$A$285,0),MATCH(O$5,'Aceite Virgen Extra'!$A$259:$YH$259,0))</f>
        <v>1.58</v>
      </c>
      <c r="P25" s="40">
        <f t="array" ref="P25">INDEX('Aceite Virgen Extra'!$A$259:$YH$285,MATCH($B25,'Aceite Virgen Extra'!$A$259:$A$285,0),MATCH(P$5,'Aceite Virgen Extra'!$A$259:$YH$259,0))</f>
        <v>1.7599999999999998</v>
      </c>
    </row>
    <row r="26" spans="2:16" x14ac:dyDescent="0.3">
      <c r="B26" s="19">
        <f t="shared" si="1"/>
        <v>5.5</v>
      </c>
      <c r="C26" s="18">
        <f t="shared" si="2"/>
        <v>5.7</v>
      </c>
      <c r="E26" s="40">
        <f t="array" ref="E26">INDEX('Aceite Virgen Extra'!$A$259:$YH$285,MATCH($B26,'Aceite Virgen Extra'!$A$259:$A$285,0),MATCH(E$5,'Aceite Virgen Extra'!$A$259:$YH$259,0))</f>
        <v>1.18</v>
      </c>
      <c r="F26" s="40">
        <f t="array" ref="F26">INDEX('Aceite Virgen Extra'!$A$259:$YH$285,MATCH($B26,'Aceite Virgen Extra'!$A$259:$A$285,0),MATCH(F$5,'Aceite Virgen Extra'!$A$259:$YH$259,0))</f>
        <v>1.1400000000000001</v>
      </c>
      <c r="G26" s="40">
        <f t="array" ref="G26">INDEX('Aceite Virgen Extra'!$A$259:$YH$285,MATCH($B26,'Aceite Virgen Extra'!$A$259:$A$285,0),MATCH(G$5,'Aceite Virgen Extra'!$A$259:$YH$259,0))</f>
        <v>0.57000000000000006</v>
      </c>
      <c r="H26" s="40">
        <f t="array" ref="H26">INDEX('Aceite Virgen Extra'!$A$259:$YH$285,MATCH($B26,'Aceite Virgen Extra'!$A$259:$A$285,0),MATCH(H$5,'Aceite Virgen Extra'!$A$259:$YH$259,0))</f>
        <v>1.25</v>
      </c>
      <c r="I26" s="40">
        <f t="array" ref="I26">INDEX('Aceite Virgen Extra'!$A$259:$YH$285,MATCH($B26,'Aceite Virgen Extra'!$A$259:$A$285,0),MATCH(I$5,'Aceite Virgen Extra'!$A$259:$YH$259,0))</f>
        <v>1.6800000000000002</v>
      </c>
      <c r="J26" s="40">
        <f t="array" ref="J26">INDEX('Aceite Virgen Extra'!$A$259:$YH$285,MATCH($B26,'Aceite Virgen Extra'!$A$259:$A$285,0),MATCH(J$5,'Aceite Virgen Extra'!$A$259:$YH$259,0))</f>
        <v>5</v>
      </c>
      <c r="K26" s="40">
        <f t="array" ref="K26">INDEX('Aceite Virgen Extra'!$A$259:$YH$285,MATCH($B26,'Aceite Virgen Extra'!$A$259:$A$285,0),MATCH(K$5,'Aceite Virgen Extra'!$A$259:$YH$259,0))</f>
        <v>4.3500000000000005</v>
      </c>
      <c r="L26" s="40">
        <f t="array" ref="L26">INDEX('Aceite Virgen Extra'!$A$259:$YH$285,MATCH($B26,'Aceite Virgen Extra'!$A$259:$A$285,0),MATCH(L$5,'Aceite Virgen Extra'!$A$259:$YH$259,0))</f>
        <v>4.3800000000000008</v>
      </c>
      <c r="M26" s="40">
        <f t="array" ref="M26">INDEX('Aceite Virgen Extra'!$A$259:$YH$285,MATCH($B26,'Aceite Virgen Extra'!$A$259:$A$285,0),MATCH(M$5,'Aceite Virgen Extra'!$A$259:$YH$259,0))</f>
        <v>0.61</v>
      </c>
      <c r="N26" s="40">
        <f t="array" ref="N26">INDEX('Aceite Virgen Extra'!$A$259:$YH$285,MATCH($B26,'Aceite Virgen Extra'!$A$259:$A$285,0),MATCH(N$5,'Aceite Virgen Extra'!$A$259:$YH$259,0))</f>
        <v>1.57</v>
      </c>
      <c r="O26" s="40">
        <f t="array" ref="O26">INDEX('Aceite Virgen Extra'!$A$259:$YH$285,MATCH($B26,'Aceite Virgen Extra'!$A$259:$A$285,0),MATCH(O$5,'Aceite Virgen Extra'!$A$259:$YH$259,0))</f>
        <v>0.7</v>
      </c>
      <c r="P26" s="40">
        <f t="array" ref="P26">INDEX('Aceite Virgen Extra'!$A$259:$YH$285,MATCH($B26,'Aceite Virgen Extra'!$A$259:$A$285,0),MATCH(P$5,'Aceite Virgen Extra'!$A$259:$YH$259,0))</f>
        <v>0.35</v>
      </c>
    </row>
    <row r="27" spans="2:16" x14ac:dyDescent="0.3">
      <c r="B27" s="19">
        <f t="shared" si="1"/>
        <v>5.7</v>
      </c>
      <c r="C27" s="18">
        <f t="shared" si="2"/>
        <v>5.9</v>
      </c>
      <c r="E27" s="40">
        <f t="array" ref="E27">INDEX('Aceite Virgen Extra'!$A$259:$YH$285,MATCH($B27,'Aceite Virgen Extra'!$A$259:$A$285,0),MATCH(E$5,'Aceite Virgen Extra'!$A$259:$YH$259,0))</f>
        <v>4.6400000000000006</v>
      </c>
      <c r="F27" s="40">
        <f t="array" ref="F27">INDEX('Aceite Virgen Extra'!$A$259:$YH$285,MATCH($B27,'Aceite Virgen Extra'!$A$259:$A$285,0),MATCH(F$5,'Aceite Virgen Extra'!$A$259:$YH$259,0))</f>
        <v>6.1199999999999992</v>
      </c>
      <c r="G27" s="40">
        <f t="array" ref="G27">INDEX('Aceite Virgen Extra'!$A$259:$YH$285,MATCH($B27,'Aceite Virgen Extra'!$A$259:$A$285,0),MATCH(G$5,'Aceite Virgen Extra'!$A$259:$YH$259,0))</f>
        <v>5.91</v>
      </c>
      <c r="H27" s="40">
        <f t="array" ref="H27">INDEX('Aceite Virgen Extra'!$A$259:$YH$285,MATCH($B27,'Aceite Virgen Extra'!$A$259:$A$285,0),MATCH(H$5,'Aceite Virgen Extra'!$A$259:$YH$259,0))</f>
        <v>3.1500000000000004</v>
      </c>
      <c r="I27" s="40">
        <f t="array" ref="I27">INDEX('Aceite Virgen Extra'!$A$259:$YH$285,MATCH($B27,'Aceite Virgen Extra'!$A$259:$A$285,0),MATCH(I$5,'Aceite Virgen Extra'!$A$259:$YH$259,0))</f>
        <v>2.23</v>
      </c>
      <c r="J27" s="40">
        <f t="array" ref="J27">INDEX('Aceite Virgen Extra'!$A$259:$YH$285,MATCH($B27,'Aceite Virgen Extra'!$A$259:$A$285,0),MATCH(J$5,'Aceite Virgen Extra'!$A$259:$YH$259,0))</f>
        <v>5.5699999999999994</v>
      </c>
      <c r="K27" s="40">
        <f t="array" ref="K27">INDEX('Aceite Virgen Extra'!$A$259:$YH$285,MATCH($B27,'Aceite Virgen Extra'!$A$259:$A$285,0),MATCH(K$5,'Aceite Virgen Extra'!$A$259:$YH$259,0))</f>
        <v>2.69</v>
      </c>
      <c r="L27" s="40">
        <f t="array" ref="L27">INDEX('Aceite Virgen Extra'!$A$259:$YH$285,MATCH($B27,'Aceite Virgen Extra'!$A$259:$A$285,0),MATCH(L$5,'Aceite Virgen Extra'!$A$259:$YH$259,0))</f>
        <v>5.71</v>
      </c>
      <c r="M27" s="40">
        <f t="array" ref="M27">INDEX('Aceite Virgen Extra'!$A$259:$YH$285,MATCH($B27,'Aceite Virgen Extra'!$A$259:$A$285,0),MATCH(M$5,'Aceite Virgen Extra'!$A$259:$YH$259,0))</f>
        <v>2.5300000000000002</v>
      </c>
      <c r="N27" s="40">
        <f t="array" ref="N27">INDEX('Aceite Virgen Extra'!$A$259:$YH$285,MATCH($B27,'Aceite Virgen Extra'!$A$259:$A$285,0),MATCH(N$5,'Aceite Virgen Extra'!$A$259:$YH$259,0))</f>
        <v>2.77</v>
      </c>
      <c r="O27" s="40">
        <f t="array" ref="O27">INDEX('Aceite Virgen Extra'!$A$259:$YH$285,MATCH($B27,'Aceite Virgen Extra'!$A$259:$A$285,0),MATCH(O$5,'Aceite Virgen Extra'!$A$259:$YH$259,0))</f>
        <v>4.8199999999999994</v>
      </c>
      <c r="P27" s="40">
        <f t="array" ref="P27">INDEX('Aceite Virgen Extra'!$A$259:$YH$285,MATCH($B27,'Aceite Virgen Extra'!$A$259:$A$285,0),MATCH(P$5,'Aceite Virgen Extra'!$A$259:$YH$259,0))</f>
        <v>4.49</v>
      </c>
    </row>
    <row r="28" spans="2:16" x14ac:dyDescent="0.3">
      <c r="B28" s="19">
        <f t="shared" si="1"/>
        <v>5.9</v>
      </c>
      <c r="C28" s="18">
        <f t="shared" si="2"/>
        <v>6.1</v>
      </c>
      <c r="E28" s="40">
        <f t="array" ref="E28">INDEX('Aceite Virgen Extra'!$A$259:$YH$285,MATCH($B28,'Aceite Virgen Extra'!$A$259:$A$285,0),MATCH(E$5,'Aceite Virgen Extra'!$A$259:$YH$259,0))</f>
        <v>1.82</v>
      </c>
      <c r="F28" s="40">
        <f t="array" ref="F28">INDEX('Aceite Virgen Extra'!$A$259:$YH$285,MATCH($B28,'Aceite Virgen Extra'!$A$259:$A$285,0),MATCH(F$5,'Aceite Virgen Extra'!$A$259:$YH$259,0))</f>
        <v>3.0799999999999996</v>
      </c>
      <c r="G28" s="40">
        <f t="array" ref="G28">INDEX('Aceite Virgen Extra'!$A$259:$YH$285,MATCH($B28,'Aceite Virgen Extra'!$A$259:$A$285,0),MATCH(G$5,'Aceite Virgen Extra'!$A$259:$YH$259,0))</f>
        <v>2.76</v>
      </c>
      <c r="H28" s="40">
        <f t="array" ref="H28">INDEX('Aceite Virgen Extra'!$A$259:$YH$285,MATCH($B28,'Aceite Virgen Extra'!$A$259:$A$285,0),MATCH(H$5,'Aceite Virgen Extra'!$A$259:$YH$259,0))</f>
        <v>4.1500000000000004</v>
      </c>
      <c r="I28" s="40">
        <f t="array" ref="I28">INDEX('Aceite Virgen Extra'!$A$259:$YH$285,MATCH($B28,'Aceite Virgen Extra'!$A$259:$A$285,0),MATCH(I$5,'Aceite Virgen Extra'!$A$259:$YH$259,0))</f>
        <v>6.620000000000001</v>
      </c>
      <c r="J28" s="40">
        <f t="array" ref="J28">INDEX('Aceite Virgen Extra'!$A$259:$YH$285,MATCH($B28,'Aceite Virgen Extra'!$A$259:$A$285,0),MATCH(J$5,'Aceite Virgen Extra'!$A$259:$YH$259,0))</f>
        <v>2.9600000000000004</v>
      </c>
      <c r="K28" s="40">
        <f t="array" ref="K28">INDEX('Aceite Virgen Extra'!$A$259:$YH$285,MATCH($B28,'Aceite Virgen Extra'!$A$259:$A$285,0),MATCH(K$5,'Aceite Virgen Extra'!$A$259:$YH$259,0))</f>
        <v>1.96</v>
      </c>
      <c r="L28" s="40">
        <f t="array" ref="L28">INDEX('Aceite Virgen Extra'!$A$259:$YH$285,MATCH($B28,'Aceite Virgen Extra'!$A$259:$A$285,0),MATCH(L$5,'Aceite Virgen Extra'!$A$259:$YH$259,0))</f>
        <v>3.5100000000000002</v>
      </c>
      <c r="M28" s="40">
        <f t="array" ref="M28">INDEX('Aceite Virgen Extra'!$A$259:$YH$285,MATCH($B28,'Aceite Virgen Extra'!$A$259:$A$285,0),MATCH(M$5,'Aceite Virgen Extra'!$A$259:$YH$259,0))</f>
        <v>6.8599999999999994</v>
      </c>
      <c r="N28" s="40">
        <f t="array" ref="N28">INDEX('Aceite Virgen Extra'!$A$259:$YH$285,MATCH($B28,'Aceite Virgen Extra'!$A$259:$A$285,0),MATCH(N$5,'Aceite Virgen Extra'!$A$259:$YH$259,0))</f>
        <v>8.8500000000000014</v>
      </c>
      <c r="O28" s="40">
        <f t="array" ref="O28">INDEX('Aceite Virgen Extra'!$A$259:$YH$285,MATCH($B28,'Aceite Virgen Extra'!$A$259:$A$285,0),MATCH(O$5,'Aceite Virgen Extra'!$A$259:$YH$259,0))</f>
        <v>9.59</v>
      </c>
      <c r="P28" s="40">
        <f t="array" ref="P28">INDEX('Aceite Virgen Extra'!$A$259:$YH$285,MATCH($B28,'Aceite Virgen Extra'!$A$259:$A$285,0),MATCH(P$5,'Aceite Virgen Extra'!$A$259:$YH$259,0))</f>
        <v>7.3000000000000007</v>
      </c>
    </row>
    <row r="29" spans="2:16" x14ac:dyDescent="0.3">
      <c r="B29" s="19">
        <f t="shared" si="1"/>
        <v>6.1</v>
      </c>
      <c r="C29" s="18">
        <f t="shared" si="2"/>
        <v>6.3</v>
      </c>
      <c r="E29" s="40">
        <f t="array" ref="E29">INDEX('Aceite Virgen Extra'!$A$259:$YH$285,MATCH($B29,'Aceite Virgen Extra'!$A$259:$A$285,0),MATCH(E$5,'Aceite Virgen Extra'!$A$259:$YH$259,0))</f>
        <v>5.22</v>
      </c>
      <c r="F29" s="40">
        <f t="array" ref="F29">INDEX('Aceite Virgen Extra'!$A$259:$YH$285,MATCH($B29,'Aceite Virgen Extra'!$A$259:$A$285,0),MATCH(F$5,'Aceite Virgen Extra'!$A$259:$YH$259,0))</f>
        <v>5.7799999999999994</v>
      </c>
      <c r="G29" s="40">
        <f t="array" ref="G29">INDEX('Aceite Virgen Extra'!$A$259:$YH$285,MATCH($B29,'Aceite Virgen Extra'!$A$259:$A$285,0),MATCH(G$5,'Aceite Virgen Extra'!$A$259:$YH$259,0))</f>
        <v>4.38</v>
      </c>
      <c r="H29" s="40">
        <f t="array" ref="H29">INDEX('Aceite Virgen Extra'!$A$259:$YH$285,MATCH($B29,'Aceite Virgen Extra'!$A$259:$A$285,0),MATCH(H$5,'Aceite Virgen Extra'!$A$259:$YH$259,0))</f>
        <v>7.16</v>
      </c>
      <c r="I29" s="40">
        <f t="array" ref="I29">INDEX('Aceite Virgen Extra'!$A$259:$YH$285,MATCH($B29,'Aceite Virgen Extra'!$A$259:$A$285,0),MATCH(I$5,'Aceite Virgen Extra'!$A$259:$YH$259,0))</f>
        <v>7.62</v>
      </c>
      <c r="J29" s="40">
        <f t="array" ref="J29">INDEX('Aceite Virgen Extra'!$A$259:$YH$285,MATCH($B29,'Aceite Virgen Extra'!$A$259:$A$285,0),MATCH(J$5,'Aceite Virgen Extra'!$A$259:$YH$259,0))</f>
        <v>8.68</v>
      </c>
      <c r="K29" s="40">
        <f t="array" ref="K29">INDEX('Aceite Virgen Extra'!$A$259:$YH$285,MATCH($B29,'Aceite Virgen Extra'!$A$259:$A$285,0),MATCH(K$5,'Aceite Virgen Extra'!$A$259:$YH$259,0))</f>
        <v>4.74</v>
      </c>
      <c r="L29" s="40">
        <f t="array" ref="L29">INDEX('Aceite Virgen Extra'!$A$259:$YH$285,MATCH($B29,'Aceite Virgen Extra'!$A$259:$A$285,0),MATCH(L$5,'Aceite Virgen Extra'!$A$259:$YH$259,0))</f>
        <v>3.99</v>
      </c>
      <c r="M29" s="40">
        <f t="array" ref="M29">INDEX('Aceite Virgen Extra'!$A$259:$YH$285,MATCH($B29,'Aceite Virgen Extra'!$A$259:$A$285,0),MATCH(M$5,'Aceite Virgen Extra'!$A$259:$YH$259,0))</f>
        <v>4.01</v>
      </c>
      <c r="N29" s="40">
        <f t="array" ref="N29">INDEX('Aceite Virgen Extra'!$A$259:$YH$285,MATCH($B29,'Aceite Virgen Extra'!$A$259:$A$285,0),MATCH(N$5,'Aceite Virgen Extra'!$A$259:$YH$259,0))</f>
        <v>0.70000000000000007</v>
      </c>
      <c r="O29" s="40">
        <f t="array" ref="O29">INDEX('Aceite Virgen Extra'!$A$259:$YH$285,MATCH($B29,'Aceite Virgen Extra'!$A$259:$A$285,0),MATCH(O$5,'Aceite Virgen Extra'!$A$259:$YH$259,0))</f>
        <v>0.87</v>
      </c>
      <c r="P29" s="40">
        <f t="array" ref="P29">INDEX('Aceite Virgen Extra'!$A$259:$YH$285,MATCH($B29,'Aceite Virgen Extra'!$A$259:$A$285,0),MATCH(P$5,'Aceite Virgen Extra'!$A$259:$YH$259,0))</f>
        <v>0.39</v>
      </c>
    </row>
    <row r="30" spans="2:16" x14ac:dyDescent="0.3">
      <c r="B30" s="19">
        <f t="shared" si="1"/>
        <v>6.3</v>
      </c>
      <c r="C30" s="18">
        <f t="shared" si="2"/>
        <v>6.5</v>
      </c>
      <c r="E30" s="40">
        <f t="array" ref="E30">INDEX('Aceite Virgen Extra'!$A$259:$YH$285,MATCH($B30,'Aceite Virgen Extra'!$A$259:$A$285,0),MATCH(E$5,'Aceite Virgen Extra'!$A$259:$YH$259,0))</f>
        <v>0.66</v>
      </c>
      <c r="F30" s="40">
        <f t="array" ref="F30">INDEX('Aceite Virgen Extra'!$A$259:$YH$285,MATCH($B30,'Aceite Virgen Extra'!$A$259:$A$285,0),MATCH(F$5,'Aceite Virgen Extra'!$A$259:$YH$259,0))</f>
        <v>0.88</v>
      </c>
      <c r="G30" s="40">
        <f t="array" ref="G30">INDEX('Aceite Virgen Extra'!$A$259:$YH$285,MATCH($B30,'Aceite Virgen Extra'!$A$259:$A$285,0),MATCH(G$5,'Aceite Virgen Extra'!$A$259:$YH$259,0))</f>
        <v>0.67</v>
      </c>
      <c r="H30" s="40">
        <f t="array" ref="H30">INDEX('Aceite Virgen Extra'!$A$259:$YH$285,MATCH($B30,'Aceite Virgen Extra'!$A$259:$A$285,0),MATCH(H$5,'Aceite Virgen Extra'!$A$259:$YH$259,0))</f>
        <v>1.2000000000000002</v>
      </c>
      <c r="I30" s="40">
        <f t="array" ref="I30">INDEX('Aceite Virgen Extra'!$A$259:$YH$285,MATCH($B30,'Aceite Virgen Extra'!$A$259:$A$285,0),MATCH(I$5,'Aceite Virgen Extra'!$A$259:$YH$259,0))</f>
        <v>1.69</v>
      </c>
      <c r="J30" s="40">
        <f t="array" ref="J30">INDEX('Aceite Virgen Extra'!$A$259:$YH$285,MATCH($B30,'Aceite Virgen Extra'!$A$259:$A$285,0),MATCH(J$5,'Aceite Virgen Extra'!$A$259:$YH$259,0))</f>
        <v>0.73</v>
      </c>
      <c r="K30" s="40">
        <f t="array" ref="K30">INDEX('Aceite Virgen Extra'!$A$259:$YH$285,MATCH($B30,'Aceite Virgen Extra'!$A$259:$A$285,0),MATCH(K$5,'Aceite Virgen Extra'!$A$259:$YH$259,0))</f>
        <v>1.4100000000000001</v>
      </c>
      <c r="L30" s="40">
        <f t="array" ref="L30">INDEX('Aceite Virgen Extra'!$A$259:$YH$285,MATCH($B30,'Aceite Virgen Extra'!$A$259:$A$285,0),MATCH(L$5,'Aceite Virgen Extra'!$A$259:$YH$259,0))</f>
        <v>1.87</v>
      </c>
      <c r="M30" s="40">
        <f t="array" ref="M30">INDEX('Aceite Virgen Extra'!$A$259:$YH$285,MATCH($B30,'Aceite Virgen Extra'!$A$259:$A$285,0),MATCH(M$5,'Aceite Virgen Extra'!$A$259:$YH$259,0))</f>
        <v>1.3900000000000001</v>
      </c>
      <c r="N30" s="40">
        <f t="array" ref="N30">INDEX('Aceite Virgen Extra'!$A$259:$YH$285,MATCH($B30,'Aceite Virgen Extra'!$A$259:$A$285,0),MATCH(N$5,'Aceite Virgen Extra'!$A$259:$YH$259,0))</f>
        <v>1.0899999999999999</v>
      </c>
      <c r="O30" s="40">
        <f t="array" ref="O30">INDEX('Aceite Virgen Extra'!$A$259:$YH$285,MATCH($B30,'Aceite Virgen Extra'!$A$259:$A$285,0),MATCH(O$5,'Aceite Virgen Extra'!$A$259:$YH$259,0))</f>
        <v>0.96</v>
      </c>
      <c r="P30" s="40">
        <f t="array" ref="P30">INDEX('Aceite Virgen Extra'!$A$259:$YH$285,MATCH($B30,'Aceite Virgen Extra'!$A$259:$A$285,0),MATCH(P$5,'Aceite Virgen Extra'!$A$259:$YH$259,0))</f>
        <v>0.52</v>
      </c>
    </row>
    <row r="31" spans="2:16" x14ac:dyDescent="0.3">
      <c r="B31" s="19">
        <f t="shared" si="1"/>
        <v>6.5</v>
      </c>
      <c r="C31" s="18">
        <f t="shared" si="2"/>
        <v>6.7</v>
      </c>
      <c r="E31" s="40">
        <f t="array" ref="E31">INDEX('Aceite Virgen Extra'!$A$259:$YH$285,MATCH($B31,'Aceite Virgen Extra'!$A$259:$A$285,0),MATCH(E$5,'Aceite Virgen Extra'!$A$259:$YH$259,0))</f>
        <v>0.79</v>
      </c>
      <c r="F31" s="40">
        <f t="array" ref="F31">INDEX('Aceite Virgen Extra'!$A$259:$YH$285,MATCH($B31,'Aceite Virgen Extra'!$A$259:$A$285,0),MATCH(F$5,'Aceite Virgen Extra'!$A$259:$YH$259,0))</f>
        <v>0.78</v>
      </c>
      <c r="G31" s="40">
        <f t="array" ref="G31">INDEX('Aceite Virgen Extra'!$A$259:$YH$285,MATCH($B31,'Aceite Virgen Extra'!$A$259:$A$285,0),MATCH(G$5,'Aceite Virgen Extra'!$A$259:$YH$259,0))</f>
        <v>0.7</v>
      </c>
      <c r="H31" s="40">
        <f t="array" ref="H31">INDEX('Aceite Virgen Extra'!$A$259:$YH$285,MATCH($B31,'Aceite Virgen Extra'!$A$259:$A$285,0),MATCH(H$5,'Aceite Virgen Extra'!$A$259:$YH$259,0))</f>
        <v>1.97</v>
      </c>
      <c r="I31" s="40">
        <f t="array" ref="I31">INDEX('Aceite Virgen Extra'!$A$259:$YH$285,MATCH($B31,'Aceite Virgen Extra'!$A$259:$A$285,0),MATCH(I$5,'Aceite Virgen Extra'!$A$259:$YH$259,0))</f>
        <v>0.51</v>
      </c>
      <c r="J31" s="40">
        <f t="array" ref="J31">INDEX('Aceite Virgen Extra'!$A$259:$YH$285,MATCH($B31,'Aceite Virgen Extra'!$A$259:$A$285,0),MATCH(J$5,'Aceite Virgen Extra'!$A$259:$YH$259,0))</f>
        <v>1.2</v>
      </c>
      <c r="K31" s="40">
        <f t="array" ref="K31">INDEX('Aceite Virgen Extra'!$A$259:$YH$285,MATCH($B31,'Aceite Virgen Extra'!$A$259:$A$285,0),MATCH(K$5,'Aceite Virgen Extra'!$A$259:$YH$259,0))</f>
        <v>0.91</v>
      </c>
      <c r="L31" s="40">
        <f t="array" ref="L31">INDEX('Aceite Virgen Extra'!$A$259:$YH$285,MATCH($B31,'Aceite Virgen Extra'!$A$259:$A$285,0),MATCH(L$5,'Aceite Virgen Extra'!$A$259:$YH$259,0))</f>
        <v>0.49999999999999994</v>
      </c>
      <c r="M31" s="40">
        <f t="array" ref="M31">INDEX('Aceite Virgen Extra'!$A$259:$YH$285,MATCH($B31,'Aceite Virgen Extra'!$A$259:$A$285,0),MATCH(M$5,'Aceite Virgen Extra'!$A$259:$YH$259,0))</f>
        <v>1.76</v>
      </c>
      <c r="N31" s="40">
        <f t="array" ref="N31">INDEX('Aceite Virgen Extra'!$A$259:$YH$285,MATCH($B31,'Aceite Virgen Extra'!$A$259:$A$285,0),MATCH(N$5,'Aceite Virgen Extra'!$A$259:$YH$259,0))</f>
        <v>0.72</v>
      </c>
      <c r="O31" s="40">
        <f t="array" ref="O31">INDEX('Aceite Virgen Extra'!$A$259:$YH$285,MATCH($B31,'Aceite Virgen Extra'!$A$259:$A$285,0),MATCH(O$5,'Aceite Virgen Extra'!$A$259:$YH$259,0))</f>
        <v>0.45</v>
      </c>
      <c r="P31" s="40">
        <f t="array" ref="P31">INDEX('Aceite Virgen Extra'!$A$259:$YH$285,MATCH($B31,'Aceite Virgen Extra'!$A$259:$A$285,0),MATCH(P$5,'Aceite Virgen Extra'!$A$259:$YH$259,0))</f>
        <v>0.94</v>
      </c>
    </row>
    <row r="32" spans="2:16" x14ac:dyDescent="0.3">
      <c r="B32" s="19">
        <f t="shared" si="1"/>
        <v>6.7</v>
      </c>
      <c r="C32" s="18">
        <f t="shared" si="2"/>
        <v>6.9</v>
      </c>
      <c r="E32" s="40">
        <f t="array" ref="E32">INDEX('Aceite Virgen Extra'!$A$259:$YH$285,MATCH($B32,'Aceite Virgen Extra'!$A$259:$A$285,0),MATCH(E$5,'Aceite Virgen Extra'!$A$259:$YH$259,0))</f>
        <v>0.28999999999999998</v>
      </c>
      <c r="F32" s="40">
        <f t="array" ref="F32">INDEX('Aceite Virgen Extra'!$A$259:$YH$285,MATCH($B32,'Aceite Virgen Extra'!$A$259:$A$285,0),MATCH(F$5,'Aceite Virgen Extra'!$A$259:$YH$259,0))</f>
        <v>0.19</v>
      </c>
      <c r="G32" s="40">
        <f t="array" ref="G32">INDEX('Aceite Virgen Extra'!$A$259:$YH$285,MATCH($B32,'Aceite Virgen Extra'!$A$259:$A$285,0),MATCH(G$5,'Aceite Virgen Extra'!$A$259:$YH$259,0))</f>
        <v>0.15</v>
      </c>
      <c r="H32" s="40">
        <f t="array" ref="H32">INDEX('Aceite Virgen Extra'!$A$259:$YH$285,MATCH($B32,'Aceite Virgen Extra'!$A$259:$A$285,0),MATCH(H$5,'Aceite Virgen Extra'!$A$259:$YH$259,0))</f>
        <v>0</v>
      </c>
      <c r="I32" s="40">
        <f t="array" ref="I32">INDEX('Aceite Virgen Extra'!$A$259:$YH$285,MATCH($B32,'Aceite Virgen Extra'!$A$259:$A$285,0),MATCH(I$5,'Aceite Virgen Extra'!$A$259:$YH$259,0))</f>
        <v>0.32</v>
      </c>
      <c r="J32" s="40">
        <f t="array" ref="J32">INDEX('Aceite Virgen Extra'!$A$259:$YH$285,MATCH($B32,'Aceite Virgen Extra'!$A$259:$A$285,0),MATCH(J$5,'Aceite Virgen Extra'!$A$259:$YH$259,0))</f>
        <v>0</v>
      </c>
      <c r="K32" s="40">
        <f t="array" ref="K32">INDEX('Aceite Virgen Extra'!$A$259:$YH$285,MATCH($B32,'Aceite Virgen Extra'!$A$259:$A$285,0),MATCH(K$5,'Aceite Virgen Extra'!$A$259:$YH$259,0))</f>
        <v>0</v>
      </c>
      <c r="L32" s="40">
        <f t="array" ref="L32">INDEX('Aceite Virgen Extra'!$A$259:$YH$285,MATCH($B32,'Aceite Virgen Extra'!$A$259:$A$285,0),MATCH(L$5,'Aceite Virgen Extra'!$A$259:$YH$259,0))</f>
        <v>0.05</v>
      </c>
      <c r="M32" s="40">
        <f t="array" ref="M32">INDEX('Aceite Virgen Extra'!$A$259:$YH$285,MATCH($B32,'Aceite Virgen Extra'!$A$259:$A$285,0),MATCH(M$5,'Aceite Virgen Extra'!$A$259:$YH$259,0))</f>
        <v>0.14000000000000001</v>
      </c>
      <c r="N32" s="40">
        <f t="array" ref="N32">INDEX('Aceite Virgen Extra'!$A$259:$YH$285,MATCH($B32,'Aceite Virgen Extra'!$A$259:$A$285,0),MATCH(N$5,'Aceite Virgen Extra'!$A$259:$YH$259,0))</f>
        <v>0.17</v>
      </c>
      <c r="O32" s="40">
        <f t="array" ref="O32">INDEX('Aceite Virgen Extra'!$A$259:$YH$285,MATCH($B32,'Aceite Virgen Extra'!$A$259:$A$285,0),MATCH(O$5,'Aceite Virgen Extra'!$A$259:$YH$259,0))</f>
        <v>0.04</v>
      </c>
      <c r="P32" s="40">
        <f t="array" ref="P32">INDEX('Aceite Virgen Extra'!$A$259:$YH$285,MATCH($B32,'Aceite Virgen Extra'!$A$259:$A$285,0),MATCH(P$5,'Aceite Virgen Extra'!$A$259:$YH$259,0))</f>
        <v>0.11000000000000001</v>
      </c>
    </row>
    <row r="33" spans="2:16" x14ac:dyDescent="0.3">
      <c r="B33" s="54">
        <f t="shared" si="1"/>
        <v>6.9</v>
      </c>
      <c r="C33" s="18"/>
      <c r="E33" s="40">
        <f t="array" ref="E33">INDEX('Aceite Virgen Extra'!$A$259:$YH$285,MATCH($B33,'Aceite Virgen Extra'!$A$259:$A$285,0),MATCH(E$5,'Aceite Virgen Extra'!$A$259:$YH$259,0))</f>
        <v>11.110000000000001</v>
      </c>
      <c r="F33" s="40">
        <f t="array" ref="F33">INDEX('Aceite Virgen Extra'!$A$259:$YH$285,MATCH($B33,'Aceite Virgen Extra'!$A$259:$A$285,0),MATCH(F$5,'Aceite Virgen Extra'!$A$259:$YH$259,0))</f>
        <v>8.759999999999998</v>
      </c>
      <c r="G33" s="40">
        <f t="array" ref="G33">INDEX('Aceite Virgen Extra'!$A$259:$YH$285,MATCH($B33,'Aceite Virgen Extra'!$A$259:$A$285,0),MATCH(G$5,'Aceite Virgen Extra'!$A$259:$YH$259,0))</f>
        <v>8.1</v>
      </c>
      <c r="H33" s="40">
        <f t="array" ref="H33">INDEX('Aceite Virgen Extra'!$A$259:$YH$285,MATCH($B33,'Aceite Virgen Extra'!$A$259:$A$285,0),MATCH(H$5,'Aceite Virgen Extra'!$A$259:$YH$259,0))</f>
        <v>5.4599999999999991</v>
      </c>
      <c r="I33" s="40">
        <f t="array" ref="I33">INDEX('Aceite Virgen Extra'!$A$259:$YH$285,MATCH($B33,'Aceite Virgen Extra'!$A$259:$A$285,0),MATCH(I$5,'Aceite Virgen Extra'!$A$259:$YH$259,0))</f>
        <v>9.7200000000000024</v>
      </c>
      <c r="J33" s="40">
        <f t="array" ref="J33">INDEX('Aceite Virgen Extra'!$A$259:$YH$285,MATCH($B33,'Aceite Virgen Extra'!$A$259:$A$285,0),MATCH(J$5,'Aceite Virgen Extra'!$A$259:$YH$259,0))</f>
        <v>8.009999999999998</v>
      </c>
      <c r="K33" s="40">
        <f t="array" ref="K33">INDEX('Aceite Virgen Extra'!$A$259:$YH$285,MATCH($B33,'Aceite Virgen Extra'!$A$259:$A$285,0),MATCH(K$5,'Aceite Virgen Extra'!$A$259:$YH$259,0))</f>
        <v>7.2299999999999986</v>
      </c>
      <c r="L33" s="40">
        <f t="array" ref="L33">INDEX('Aceite Virgen Extra'!$A$259:$YH$285,MATCH($B33,'Aceite Virgen Extra'!$A$259:$A$285,0),MATCH(L$5,'Aceite Virgen Extra'!$A$259:$YH$259,0))</f>
        <v>9.7800000000000011</v>
      </c>
      <c r="M33" s="40">
        <f t="array" ref="M33">INDEX('Aceite Virgen Extra'!$A$259:$YH$285,MATCH($B33,'Aceite Virgen Extra'!$A$259:$A$285,0),MATCH(M$5,'Aceite Virgen Extra'!$A$259:$YH$259,0))</f>
        <v>9.99</v>
      </c>
      <c r="N33" s="40">
        <f t="array" ref="N33">INDEX('Aceite Virgen Extra'!$A$259:$YH$285,MATCH($B33,'Aceite Virgen Extra'!$A$259:$A$285,0),MATCH(N$5,'Aceite Virgen Extra'!$A$259:$YH$259,0))</f>
        <v>7.879999999999999</v>
      </c>
      <c r="O33" s="40">
        <f t="array" ref="O33">INDEX('Aceite Virgen Extra'!$A$259:$YH$285,MATCH($B33,'Aceite Virgen Extra'!$A$259:$A$285,0),MATCH(O$5,'Aceite Virgen Extra'!$A$259:$YH$259,0))</f>
        <v>6.9099999999999984</v>
      </c>
      <c r="P33" s="40">
        <f t="array" ref="P33">INDEX('Aceite Virgen Extra'!$A$259:$YH$285,MATCH($B33,'Aceite Virgen Extra'!$A$259:$A$285,0),MATCH(P$5,'Aceite Virgen Extra'!$A$259:$YH$259,0))</f>
        <v>7.4899999999999984</v>
      </c>
    </row>
    <row r="34" spans="2:16" x14ac:dyDescent="0.3">
      <c r="P34" s="38"/>
    </row>
    <row r="35" spans="2:16" x14ac:dyDescent="0.3">
      <c r="E35" s="40">
        <f>SUM(E10:E34)</f>
        <v>99.99</v>
      </c>
      <c r="F35" s="40">
        <f t="shared" ref="F35:P35" si="3">SUM(F10:F34)</f>
        <v>100.04999999999998</v>
      </c>
      <c r="G35" s="40">
        <f t="shared" si="3"/>
        <v>100.00999999999998</v>
      </c>
      <c r="H35" s="40">
        <f t="shared" si="3"/>
        <v>99.97999999999999</v>
      </c>
      <c r="I35" s="40">
        <f t="shared" si="3"/>
        <v>100.00000000000001</v>
      </c>
      <c r="J35" s="40">
        <f t="shared" si="3"/>
        <v>100.04999999999998</v>
      </c>
      <c r="K35" s="40">
        <f t="shared" si="3"/>
        <v>100.02999999999996</v>
      </c>
      <c r="L35" s="40">
        <f t="shared" si="3"/>
        <v>100.00999999999999</v>
      </c>
      <c r="M35" s="40">
        <f t="shared" si="3"/>
        <v>100.01</v>
      </c>
      <c r="N35" s="40">
        <f t="shared" si="3"/>
        <v>100</v>
      </c>
      <c r="O35" s="40">
        <f t="shared" si="3"/>
        <v>100</v>
      </c>
      <c r="P35" s="40">
        <f t="shared" si="3"/>
        <v>99.95999999999998</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topLeftCell="A16" workbookViewId="0">
      <selection activeCell="G33" sqref="G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AGOSTO 17T.España</v>
      </c>
      <c r="F5" s="39" t="str">
        <f t="shared" si="0"/>
        <v xml:space="preserve"> SEPTIEMBRE 17T.España</v>
      </c>
      <c r="G5" s="39" t="str">
        <f t="shared" si="0"/>
        <v xml:space="preserve"> OCTUBRE 17T.España</v>
      </c>
      <c r="H5" s="39" t="str">
        <f t="shared" si="0"/>
        <v xml:space="preserve"> NOVIEMBRE 17T.España</v>
      </c>
      <c r="I5" s="39" t="str">
        <f t="shared" si="0"/>
        <v xml:space="preserve"> DICIEMBRE 17T.España</v>
      </c>
      <c r="J5" s="39" t="str">
        <f t="shared" si="0"/>
        <v xml:space="preserve"> ENERO 18T.España</v>
      </c>
      <c r="K5" s="39" t="str">
        <f t="shared" si="0"/>
        <v xml:space="preserve"> FEBRERO 18T.España</v>
      </c>
      <c r="L5" s="39" t="str">
        <f t="shared" si="0"/>
        <v xml:space="preserve"> MARZO 18T.España</v>
      </c>
      <c r="M5" s="39" t="str">
        <f t="shared" si="0"/>
        <v xml:space="preserve"> ABRIL 18T.España</v>
      </c>
      <c r="N5" s="39" t="str">
        <f t="shared" si="0"/>
        <v xml:space="preserve"> MAYO 18T.España</v>
      </c>
      <c r="O5" s="39" t="str">
        <f t="shared" si="0"/>
        <v xml:space="preserve"> JUNIO 18T.España</v>
      </c>
      <c r="P5" s="39" t="str">
        <f t="shared" si="0"/>
        <v xml:space="preserve"> JULIO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Oliva'!$A$260:$YH$260,,MAX(IF('Aceite de Oliva'!$A$260:$YH$260&lt;&gt;"",COLUMN('Aceite de Oliva'!$A$260:$YH$260)))-(7*E8))</f>
        <v xml:space="preserve"> AGOSTO 17</v>
      </c>
      <c r="F9" s="6" t="str">
        <f t="array" ref="F9">INDEX('Aceite de Oliva'!$A$260:$YH$260,,MAX(IF('Aceite de Oliva'!$A$260:$YH$260&lt;&gt;"",COLUMN('Aceite de Oliva'!$A$260:$YH$260)))-(7*F8))</f>
        <v xml:space="preserve"> SEPTIEMBRE 17</v>
      </c>
      <c r="G9" s="6" t="str">
        <f t="array" ref="G9">INDEX('Aceite de Oliva'!$A$260:$YH$260,,MAX(IF('Aceite de Oliva'!$A$260:$YH$260&lt;&gt;"",COLUMN('Aceite de Oliva'!$A$260:$YH$260)))-(7*G8))</f>
        <v xml:space="preserve"> OCTUBRE 17</v>
      </c>
      <c r="H9" s="6" t="str">
        <f t="array" ref="H9">INDEX('Aceite de Oliva'!$A$260:$YH$260,,MAX(IF('Aceite de Oliva'!$A$260:$YH$260&lt;&gt;"",COLUMN('Aceite de Oliva'!$A$260:$YH$260)))-(7*H8))</f>
        <v xml:space="preserve"> NOVIEMBRE 17</v>
      </c>
      <c r="I9" s="6" t="str">
        <f t="array" ref="I9">INDEX('Aceite de Oliva'!$A$260:$YH$260,,MAX(IF('Aceite de Oliva'!$A$260:$YH$260&lt;&gt;"",COLUMN('Aceite de Oliva'!$A$260:$YH$260)))-(7*I8))</f>
        <v xml:space="preserve"> DICIEMBRE 17</v>
      </c>
      <c r="J9" s="6" t="str">
        <f t="array" ref="J9">INDEX('Aceite de Oliva'!$A$260:$YH$260,,MAX(IF('Aceite de Oliva'!$A$260:$YH$260&lt;&gt;"",COLUMN('Aceite de Oliva'!$A$260:$YH$260)))-(7*J8))</f>
        <v xml:space="preserve"> ENERO 18</v>
      </c>
      <c r="K9" s="6" t="str">
        <f t="array" ref="K9">INDEX('Aceite de Oliva'!$A$260:$YH$260,,MAX(IF('Aceite de Oliva'!$A$260:$YH$260&lt;&gt;"",COLUMN('Aceite de Oliva'!$A$260:$YH$260)))-(7*K8))</f>
        <v xml:space="preserve"> FEBRERO 18</v>
      </c>
      <c r="L9" s="6" t="str">
        <f t="array" ref="L9">INDEX('Aceite de Oliva'!$A$260:$YH$260,,MAX(IF('Aceite de Oliva'!$A$260:$YH$260&lt;&gt;"",COLUMN('Aceite de Oliva'!$A$260:$YH$260)))-(7*L8))</f>
        <v xml:space="preserve"> MARZO 18</v>
      </c>
      <c r="M9" s="6" t="str">
        <f t="array" ref="M9">INDEX('Aceite de Oliva'!$A$260:$YH$260,,MAX(IF('Aceite de Oliva'!$A$260:$YH$260&lt;&gt;"",COLUMN('Aceite de Oliva'!$A$260:$YH$260)))-(7*M8))</f>
        <v xml:space="preserve"> ABRIL 18</v>
      </c>
      <c r="N9" s="6" t="str">
        <f t="array" ref="N9">INDEX('Aceite de Oliva'!$A$260:$YH$260,,MAX(IF('Aceite de Oliva'!$A$260:$YH$260&lt;&gt;"",COLUMN('Aceite de Oliva'!$A$260:$YH$260)))-(7*N8))</f>
        <v xml:space="preserve"> MAYO 18</v>
      </c>
      <c r="O9" s="6" t="str">
        <f t="array" ref="O9">INDEX('Aceite de Oliva'!$A$260:$YH$260,,MAX(IF('Aceite de Oliva'!$A$260:$YH$260&lt;&gt;"",COLUMN('Aceite de Oliva'!$A$260:$YH$260)))-(7*O8))</f>
        <v xml:space="preserve"> JUNIO 18</v>
      </c>
      <c r="P9" s="6" t="str">
        <f t="array" ref="P9">INDEX('Aceite de Oliva'!$A$260:$YH$260,,MAX(IF('Aceite de Oliva'!$A$260:$YH$260&lt;&gt;"",COLUMN('Aceite de Oliva'!$A$260:$YH$260))))</f>
        <v xml:space="preserve"> JULIO 18</v>
      </c>
    </row>
    <row r="10" spans="2:17" x14ac:dyDescent="0.3">
      <c r="B10" s="15"/>
      <c r="C10" s="24">
        <v>3.3</v>
      </c>
      <c r="E10" s="40">
        <f t="array" ref="E10">INDEX('Aceite Virgen'!$A$259:$YH$285,MATCH($B10,'Aceite Virgen'!$A$259:$A$285,0),MATCH(E$5,'Aceite Virgen'!$A$259:$YH$259,0))</f>
        <v>4.84</v>
      </c>
      <c r="F10" s="40">
        <f t="array" ref="F10">INDEX('Aceite Virgen'!$A$259:$YH$285,MATCH($B10,'Aceite Virgen'!$A$259:$A$285,0),MATCH(F$5,'Aceite Virgen'!$A$259:$YH$259,0))</f>
        <v>6.0900000000000007</v>
      </c>
      <c r="G10" s="40">
        <f t="array" ref="G10">INDEX('Aceite Virgen'!$A$259:$YH$285,MATCH($B10,'Aceite Virgen'!$A$259:$A$285,0),MATCH(G$5,'Aceite Virgen'!$A$259:$YH$259,0))</f>
        <v>1.8600000000000005</v>
      </c>
      <c r="H10" s="40">
        <f t="array" ref="H10">INDEX('Aceite Virgen'!$A$259:$YH$285,MATCH($B10,'Aceite Virgen'!$A$259:$A$285,0),MATCH(H$5,'Aceite Virgen'!$A$259:$YH$259,0))</f>
        <v>2.7399999999999998</v>
      </c>
      <c r="I10" s="40">
        <f t="array" ref="I10">INDEX('Aceite Virgen'!$A$259:$YH$285,MATCH($B10,'Aceite Virgen'!$A$259:$A$285,0),MATCH(I$5,'Aceite Virgen'!$A$259:$YH$259,0))</f>
        <v>2.33</v>
      </c>
      <c r="J10" s="40">
        <f t="array" ref="J10">INDEX('Aceite Virgen'!$A$259:$YH$285,MATCH($B10,'Aceite Virgen'!$A$259:$A$285,0),MATCH(J$5,'Aceite Virgen'!$A$259:$YH$259,0))</f>
        <v>1.5300000000000002</v>
      </c>
      <c r="K10" s="40">
        <f t="array" ref="K10">INDEX('Aceite Virgen'!$A$259:$YH$285,MATCH($B10,'Aceite Virgen'!$A$259:$A$285,0),MATCH(K$5,'Aceite Virgen'!$A$259:$YH$259,0))</f>
        <v>2.1500000000000004</v>
      </c>
      <c r="L10" s="40">
        <f t="array" ref="L10">INDEX('Aceite Virgen'!$A$259:$YH$285,MATCH($B10,'Aceite Virgen'!$A$259:$A$285,0),MATCH(L$5,'Aceite Virgen'!$A$259:$YH$259,0))</f>
        <v>1.7300000000000002</v>
      </c>
      <c r="M10" s="40">
        <f t="array" ref="M10">INDEX('Aceite Virgen'!$A$259:$YH$285,MATCH($B10,'Aceite Virgen'!$A$259:$A$285,0),MATCH(M$5,'Aceite Virgen'!$A$259:$YH$259,0))</f>
        <v>2.92</v>
      </c>
      <c r="N10" s="40">
        <f t="array" ref="N10">INDEX('Aceite Virgen'!$A$259:$YH$285,MATCH($B10,'Aceite Virgen'!$A$259:$A$285,0),MATCH(N$5,'Aceite Virgen'!$A$259:$YH$259,0))</f>
        <v>2.34</v>
      </c>
      <c r="O10" s="40">
        <f t="array" ref="O10">INDEX('Aceite Virgen'!$A$259:$YH$285,MATCH($B10,'Aceite Virgen'!$A$259:$A$285,0),MATCH(O$5,'Aceite Virgen'!$A$259:$YH$259,0))</f>
        <v>3.9399999999999995</v>
      </c>
      <c r="P10" s="40">
        <f t="array" ref="P10">INDEX('Aceite Virgen'!$A$259:$YH$285,MATCH($B10,'Aceite Virgen'!$A$259:$A$285,0),MATCH(P$5,'Aceite Virgen'!$A$259:$YH$259,0))</f>
        <v>10.27</v>
      </c>
    </row>
    <row r="11" spans="2:17" x14ac:dyDescent="0.3">
      <c r="B11" s="19">
        <f t="shared" ref="B11:B33" si="1">C10</f>
        <v>3.3</v>
      </c>
      <c r="C11" s="18">
        <f>ROUND(B11+$C$7,2)</f>
        <v>3.4</v>
      </c>
      <c r="E11" s="40">
        <f t="array" ref="E11">INDEX('Aceite Virgen'!$A$259:$YH$285,MATCH($B11,'Aceite Virgen'!$A$259:$A$285,0),MATCH(E$5,'Aceite Virgen'!$A$259:$YH$259,0))</f>
        <v>0.75</v>
      </c>
      <c r="F11" s="40">
        <f t="array" ref="F11">INDEX('Aceite Virgen'!$A$259:$YH$285,MATCH($B11,'Aceite Virgen'!$A$259:$A$285,0),MATCH(F$5,'Aceite Virgen'!$A$259:$YH$259,0))</f>
        <v>0</v>
      </c>
      <c r="G11" s="40">
        <f t="array" ref="G11">INDEX('Aceite Virgen'!$A$259:$YH$285,MATCH($B11,'Aceite Virgen'!$A$259:$A$285,0),MATCH(G$5,'Aceite Virgen'!$A$259:$YH$259,0))</f>
        <v>2.19</v>
      </c>
      <c r="H11" s="40">
        <f t="array" ref="H11">INDEX('Aceite Virgen'!$A$259:$YH$285,MATCH($B11,'Aceite Virgen'!$A$259:$A$285,0),MATCH(H$5,'Aceite Virgen'!$A$259:$YH$259,0))</f>
        <v>1.7000000000000002</v>
      </c>
      <c r="I11" s="40">
        <f t="array" ref="I11">INDEX('Aceite Virgen'!$A$259:$YH$285,MATCH($B11,'Aceite Virgen'!$A$259:$A$285,0),MATCH(I$5,'Aceite Virgen'!$A$259:$YH$259,0))</f>
        <v>1.26</v>
      </c>
      <c r="J11" s="40">
        <f t="array" ref="J11">INDEX('Aceite Virgen'!$A$259:$YH$285,MATCH($B11,'Aceite Virgen'!$A$259:$A$285,0),MATCH(J$5,'Aceite Virgen'!$A$259:$YH$259,0))</f>
        <v>2.58</v>
      </c>
      <c r="K11" s="40">
        <f t="array" ref="K11">INDEX('Aceite Virgen'!$A$259:$YH$285,MATCH($B11,'Aceite Virgen'!$A$259:$A$285,0),MATCH(K$5,'Aceite Virgen'!$A$259:$YH$259,0))</f>
        <v>1.9900000000000002</v>
      </c>
      <c r="L11" s="40">
        <f t="array" ref="L11">INDEX('Aceite Virgen'!$A$259:$YH$285,MATCH($B11,'Aceite Virgen'!$A$259:$A$285,0),MATCH(L$5,'Aceite Virgen'!$A$259:$YH$259,0))</f>
        <v>1.77</v>
      </c>
      <c r="M11" s="40">
        <f t="array" ref="M11">INDEX('Aceite Virgen'!$A$259:$YH$285,MATCH($B11,'Aceite Virgen'!$A$259:$A$285,0),MATCH(M$5,'Aceite Virgen'!$A$259:$YH$259,0))</f>
        <v>2</v>
      </c>
      <c r="N11" s="40">
        <f t="array" ref="N11">INDEX('Aceite Virgen'!$A$259:$YH$285,MATCH($B11,'Aceite Virgen'!$A$259:$A$285,0),MATCH(N$5,'Aceite Virgen'!$A$259:$YH$259,0))</f>
        <v>2.89</v>
      </c>
      <c r="O11" s="40">
        <f t="array" ref="O11">INDEX('Aceite Virgen'!$A$259:$YH$285,MATCH($B11,'Aceite Virgen'!$A$259:$A$285,0),MATCH(O$5,'Aceite Virgen'!$A$259:$YH$259,0))</f>
        <v>4.6500000000000004</v>
      </c>
      <c r="P11" s="40">
        <f t="array" ref="P11">INDEX('Aceite Virgen'!$A$259:$YH$285,MATCH($B11,'Aceite Virgen'!$A$259:$A$285,0),MATCH(P$5,'Aceite Virgen'!$A$259:$YH$259,0))</f>
        <v>1.44</v>
      </c>
    </row>
    <row r="12" spans="2:17" x14ac:dyDescent="0.3">
      <c r="B12" s="19">
        <f t="shared" si="1"/>
        <v>3.4</v>
      </c>
      <c r="C12" s="18">
        <f t="shared" ref="C12:C32" si="2">ROUND(B12+$C$7,2)</f>
        <v>3.5</v>
      </c>
      <c r="E12" s="40">
        <f t="array" ref="E12">INDEX('Aceite Virgen'!$A$259:$YH$285,MATCH($B12,'Aceite Virgen'!$A$259:$A$285,0),MATCH(E$5,'Aceite Virgen'!$A$259:$YH$259,0))</f>
        <v>0.83</v>
      </c>
      <c r="F12" s="40">
        <f t="array" ref="F12">INDEX('Aceite Virgen'!$A$259:$YH$285,MATCH($B12,'Aceite Virgen'!$A$259:$A$285,0),MATCH(F$5,'Aceite Virgen'!$A$259:$YH$259,0))</f>
        <v>0.22</v>
      </c>
      <c r="G12" s="40">
        <f t="array" ref="G12">INDEX('Aceite Virgen'!$A$259:$YH$285,MATCH($B12,'Aceite Virgen'!$A$259:$A$285,0),MATCH(G$5,'Aceite Virgen'!$A$259:$YH$259,0))</f>
        <v>0.38999999999999996</v>
      </c>
      <c r="H12" s="40">
        <f t="array" ref="H12">INDEX('Aceite Virgen'!$A$259:$YH$285,MATCH($B12,'Aceite Virgen'!$A$259:$A$285,0),MATCH(H$5,'Aceite Virgen'!$A$259:$YH$259,0))</f>
        <v>0.17</v>
      </c>
      <c r="I12" s="40">
        <f t="array" ref="I12">INDEX('Aceite Virgen'!$A$259:$YH$285,MATCH($B12,'Aceite Virgen'!$A$259:$A$285,0),MATCH(I$5,'Aceite Virgen'!$A$259:$YH$259,0))</f>
        <v>0.94</v>
      </c>
      <c r="J12" s="40">
        <f t="array" ref="J12">INDEX('Aceite Virgen'!$A$259:$YH$285,MATCH($B12,'Aceite Virgen'!$A$259:$A$285,0),MATCH(J$5,'Aceite Virgen'!$A$259:$YH$259,0))</f>
        <v>0.26</v>
      </c>
      <c r="K12" s="40">
        <f t="array" ref="K12">INDEX('Aceite Virgen'!$A$259:$YH$285,MATCH($B12,'Aceite Virgen'!$A$259:$A$285,0),MATCH(K$5,'Aceite Virgen'!$A$259:$YH$259,0))</f>
        <v>0.09</v>
      </c>
      <c r="L12" s="40">
        <f t="array" ref="L12">INDEX('Aceite Virgen'!$A$259:$YH$285,MATCH($B12,'Aceite Virgen'!$A$259:$A$285,0),MATCH(L$5,'Aceite Virgen'!$A$259:$YH$259,0))</f>
        <v>0.27</v>
      </c>
      <c r="M12" s="40">
        <f t="array" ref="M12">INDEX('Aceite Virgen'!$A$259:$YH$285,MATCH($B12,'Aceite Virgen'!$A$259:$A$285,0),MATCH(M$5,'Aceite Virgen'!$A$259:$YH$259,0))</f>
        <v>0.56000000000000005</v>
      </c>
      <c r="N12" s="40">
        <f t="array" ref="N12">INDEX('Aceite Virgen'!$A$259:$YH$285,MATCH($B12,'Aceite Virgen'!$A$259:$A$285,0),MATCH(N$5,'Aceite Virgen'!$A$259:$YH$259,0))</f>
        <v>0.05</v>
      </c>
      <c r="O12" s="40">
        <f t="array" ref="O12">INDEX('Aceite Virgen'!$A$259:$YH$285,MATCH($B12,'Aceite Virgen'!$A$259:$A$285,0),MATCH(O$5,'Aceite Virgen'!$A$259:$YH$259,0))</f>
        <v>0.92999999999999994</v>
      </c>
      <c r="P12" s="40">
        <f t="array" ref="P12">INDEX('Aceite Virgen'!$A$259:$YH$285,MATCH($B12,'Aceite Virgen'!$A$259:$A$285,0),MATCH(P$5,'Aceite Virgen'!$A$259:$YH$259,0))</f>
        <v>2.0699999999999998</v>
      </c>
    </row>
    <row r="13" spans="2:17" x14ac:dyDescent="0.3">
      <c r="B13" s="19">
        <f t="shared" si="1"/>
        <v>3.5</v>
      </c>
      <c r="C13" s="18">
        <f t="shared" si="2"/>
        <v>3.6</v>
      </c>
      <c r="E13" s="40">
        <f t="array" ref="E13">INDEX('Aceite Virgen'!$A$259:$YH$285,MATCH($B13,'Aceite Virgen'!$A$259:$A$285,0),MATCH(E$5,'Aceite Virgen'!$A$259:$YH$259,0))</f>
        <v>0.64</v>
      </c>
      <c r="F13" s="40">
        <f t="array" ref="F13">INDEX('Aceite Virgen'!$A$259:$YH$285,MATCH($B13,'Aceite Virgen'!$A$259:$A$285,0),MATCH(F$5,'Aceite Virgen'!$A$259:$YH$259,0))</f>
        <v>0.44</v>
      </c>
      <c r="G13" s="40">
        <f t="array" ref="G13">INDEX('Aceite Virgen'!$A$259:$YH$285,MATCH($B13,'Aceite Virgen'!$A$259:$A$285,0),MATCH(G$5,'Aceite Virgen'!$A$259:$YH$259,0))</f>
        <v>1.54</v>
      </c>
      <c r="H13" s="40">
        <f t="array" ref="H13">INDEX('Aceite Virgen'!$A$259:$YH$285,MATCH($B13,'Aceite Virgen'!$A$259:$A$285,0),MATCH(H$5,'Aceite Virgen'!$A$259:$YH$259,0))</f>
        <v>1.2</v>
      </c>
      <c r="I13" s="40">
        <f t="array" ref="I13">INDEX('Aceite Virgen'!$A$259:$YH$285,MATCH($B13,'Aceite Virgen'!$A$259:$A$285,0),MATCH(I$5,'Aceite Virgen'!$A$259:$YH$259,0))</f>
        <v>1.36</v>
      </c>
      <c r="J13" s="40">
        <f t="array" ref="J13">INDEX('Aceite Virgen'!$A$259:$YH$285,MATCH($B13,'Aceite Virgen'!$A$259:$A$285,0),MATCH(J$5,'Aceite Virgen'!$A$259:$YH$259,0))</f>
        <v>1.31</v>
      </c>
      <c r="K13" s="40">
        <f t="array" ref="K13">INDEX('Aceite Virgen'!$A$259:$YH$285,MATCH($B13,'Aceite Virgen'!$A$259:$A$285,0),MATCH(K$5,'Aceite Virgen'!$A$259:$YH$259,0))</f>
        <v>2.06</v>
      </c>
      <c r="L13" s="40">
        <f t="array" ref="L13">INDEX('Aceite Virgen'!$A$259:$YH$285,MATCH($B13,'Aceite Virgen'!$A$259:$A$285,0),MATCH(L$5,'Aceite Virgen'!$A$259:$YH$259,0))</f>
        <v>2.5799999999999996</v>
      </c>
      <c r="M13" s="40">
        <f t="array" ref="M13">INDEX('Aceite Virgen'!$A$259:$YH$285,MATCH($B13,'Aceite Virgen'!$A$259:$A$285,0),MATCH(M$5,'Aceite Virgen'!$A$259:$YH$259,0))</f>
        <v>7.6</v>
      </c>
      <c r="N13" s="40">
        <f t="array" ref="N13">INDEX('Aceite Virgen'!$A$259:$YH$285,MATCH($B13,'Aceite Virgen'!$A$259:$A$285,0),MATCH(N$5,'Aceite Virgen'!$A$259:$YH$259,0))</f>
        <v>15.34</v>
      </c>
      <c r="O13" s="40">
        <f t="array" ref="O13">INDEX('Aceite Virgen'!$A$259:$YH$285,MATCH($B13,'Aceite Virgen'!$A$259:$A$285,0),MATCH(O$5,'Aceite Virgen'!$A$259:$YH$259,0))</f>
        <v>24.660000000000004</v>
      </c>
      <c r="P13" s="40">
        <f t="array" ref="P13">INDEX('Aceite Virgen'!$A$259:$YH$285,MATCH($B13,'Aceite Virgen'!$A$259:$A$285,0),MATCH(P$5,'Aceite Virgen'!$A$259:$YH$259,0))</f>
        <v>31.92</v>
      </c>
    </row>
    <row r="14" spans="2:17" x14ac:dyDescent="0.3">
      <c r="B14" s="19">
        <f t="shared" si="1"/>
        <v>3.6</v>
      </c>
      <c r="C14" s="18">
        <f t="shared" si="2"/>
        <v>3.7</v>
      </c>
      <c r="E14" s="40">
        <f t="array" ref="E14">INDEX('Aceite Virgen'!$A$259:$YH$285,MATCH($B14,'Aceite Virgen'!$A$259:$A$285,0),MATCH(E$5,'Aceite Virgen'!$A$259:$YH$259,0))</f>
        <v>11.030000000000001</v>
      </c>
      <c r="F14" s="40">
        <f t="array" ref="F14">INDEX('Aceite Virgen'!$A$259:$YH$285,MATCH($B14,'Aceite Virgen'!$A$259:$A$285,0),MATCH(F$5,'Aceite Virgen'!$A$259:$YH$259,0))</f>
        <v>2.62</v>
      </c>
      <c r="G14" s="40">
        <f t="array" ref="G14">INDEX('Aceite Virgen'!$A$259:$YH$285,MATCH($B14,'Aceite Virgen'!$A$259:$A$285,0),MATCH(G$5,'Aceite Virgen'!$A$259:$YH$259,0))</f>
        <v>1.62</v>
      </c>
      <c r="H14" s="40">
        <f t="array" ref="H14">INDEX('Aceite Virgen'!$A$259:$YH$285,MATCH($B14,'Aceite Virgen'!$A$259:$A$285,0),MATCH(H$5,'Aceite Virgen'!$A$259:$YH$259,0))</f>
        <v>3.95</v>
      </c>
      <c r="I14" s="40">
        <f t="array" ref="I14">INDEX('Aceite Virgen'!$A$259:$YH$285,MATCH($B14,'Aceite Virgen'!$A$259:$A$285,0),MATCH(I$5,'Aceite Virgen'!$A$259:$YH$259,0))</f>
        <v>2.5499999999999998</v>
      </c>
      <c r="J14" s="40">
        <f t="array" ref="J14">INDEX('Aceite Virgen'!$A$259:$YH$285,MATCH($B14,'Aceite Virgen'!$A$259:$A$285,0),MATCH(J$5,'Aceite Virgen'!$A$259:$YH$259,0))</f>
        <v>11.260000000000002</v>
      </c>
      <c r="K14" s="40">
        <f t="array" ref="K14">INDEX('Aceite Virgen'!$A$259:$YH$285,MATCH($B14,'Aceite Virgen'!$A$259:$A$285,0),MATCH(K$5,'Aceite Virgen'!$A$259:$YH$259,0))</f>
        <v>8.27</v>
      </c>
      <c r="L14" s="40">
        <f t="array" ref="L14">INDEX('Aceite Virgen'!$A$259:$YH$285,MATCH($B14,'Aceite Virgen'!$A$259:$A$285,0),MATCH(L$5,'Aceite Virgen'!$A$259:$YH$259,0))</f>
        <v>5.33</v>
      </c>
      <c r="M14" s="40">
        <f t="array" ref="M14">INDEX('Aceite Virgen'!$A$259:$YH$285,MATCH($B14,'Aceite Virgen'!$A$259:$A$285,0),MATCH(M$5,'Aceite Virgen'!$A$259:$YH$259,0))</f>
        <v>7.47</v>
      </c>
      <c r="N14" s="40">
        <f t="array" ref="N14">INDEX('Aceite Virgen'!$A$259:$YH$285,MATCH($B14,'Aceite Virgen'!$A$259:$A$285,0),MATCH(N$5,'Aceite Virgen'!$A$259:$YH$259,0))</f>
        <v>17.580000000000002</v>
      </c>
      <c r="O14" s="40">
        <f t="array" ref="O14">INDEX('Aceite Virgen'!$A$259:$YH$285,MATCH($B14,'Aceite Virgen'!$A$259:$A$285,0),MATCH(O$5,'Aceite Virgen'!$A$259:$YH$259,0))</f>
        <v>15.690000000000001</v>
      </c>
      <c r="P14" s="40">
        <f t="array" ref="P14">INDEX('Aceite Virgen'!$A$259:$YH$285,MATCH($B14,'Aceite Virgen'!$A$259:$A$285,0),MATCH(P$5,'Aceite Virgen'!$A$259:$YH$259,0))</f>
        <v>23.900000000000002</v>
      </c>
    </row>
    <row r="15" spans="2:17" x14ac:dyDescent="0.3">
      <c r="B15" s="19">
        <f t="shared" si="1"/>
        <v>3.7</v>
      </c>
      <c r="C15" s="18">
        <f t="shared" si="2"/>
        <v>3.8</v>
      </c>
      <c r="E15" s="40">
        <f t="array" ref="E15">INDEX('Aceite Virgen'!$A$259:$YH$285,MATCH($B15,'Aceite Virgen'!$A$259:$A$285,0),MATCH(E$5,'Aceite Virgen'!$A$259:$YH$259,0))</f>
        <v>0.38</v>
      </c>
      <c r="F15" s="40">
        <f t="array" ref="F15">INDEX('Aceite Virgen'!$A$259:$YH$285,MATCH($B15,'Aceite Virgen'!$A$259:$A$285,0),MATCH(F$5,'Aceite Virgen'!$A$259:$YH$259,0))</f>
        <v>6.69</v>
      </c>
      <c r="G15" s="40">
        <f t="array" ref="G15">INDEX('Aceite Virgen'!$A$259:$YH$285,MATCH($B15,'Aceite Virgen'!$A$259:$A$285,0),MATCH(G$5,'Aceite Virgen'!$A$259:$YH$259,0))</f>
        <v>0.91</v>
      </c>
      <c r="H15" s="40">
        <f t="array" ref="H15">INDEX('Aceite Virgen'!$A$259:$YH$285,MATCH($B15,'Aceite Virgen'!$A$259:$A$285,0),MATCH(H$5,'Aceite Virgen'!$A$259:$YH$259,0))</f>
        <v>0.44</v>
      </c>
      <c r="I15" s="40">
        <f t="array" ref="I15">INDEX('Aceite Virgen'!$A$259:$YH$285,MATCH($B15,'Aceite Virgen'!$A$259:$A$285,0),MATCH(I$5,'Aceite Virgen'!$A$259:$YH$259,0))</f>
        <v>3.37</v>
      </c>
      <c r="J15" s="40">
        <f t="array" ref="J15">INDEX('Aceite Virgen'!$A$259:$YH$285,MATCH($B15,'Aceite Virgen'!$A$259:$A$285,0),MATCH(J$5,'Aceite Virgen'!$A$259:$YH$259,0))</f>
        <v>4.93</v>
      </c>
      <c r="K15" s="40">
        <f t="array" ref="K15">INDEX('Aceite Virgen'!$A$259:$YH$285,MATCH($B15,'Aceite Virgen'!$A$259:$A$285,0),MATCH(K$5,'Aceite Virgen'!$A$259:$YH$259,0))</f>
        <v>1.9</v>
      </c>
      <c r="L15" s="40">
        <f t="array" ref="L15">INDEX('Aceite Virgen'!$A$259:$YH$285,MATCH($B15,'Aceite Virgen'!$A$259:$A$285,0),MATCH(L$5,'Aceite Virgen'!$A$259:$YH$259,0))</f>
        <v>5.34</v>
      </c>
      <c r="M15" s="40">
        <f t="array" ref="M15">INDEX('Aceite Virgen'!$A$259:$YH$285,MATCH($B15,'Aceite Virgen'!$A$259:$A$285,0),MATCH(M$5,'Aceite Virgen'!$A$259:$YH$259,0))</f>
        <v>1.67</v>
      </c>
      <c r="N15" s="40">
        <f t="array" ref="N15">INDEX('Aceite Virgen'!$A$259:$YH$285,MATCH($B15,'Aceite Virgen'!$A$259:$A$285,0),MATCH(N$5,'Aceite Virgen'!$A$259:$YH$259,0))</f>
        <v>0.67999999999999994</v>
      </c>
      <c r="O15" s="40">
        <f t="array" ref="O15">INDEX('Aceite Virgen'!$A$259:$YH$285,MATCH($B15,'Aceite Virgen'!$A$259:$A$285,0),MATCH(O$5,'Aceite Virgen'!$A$259:$YH$259,0))</f>
        <v>0.4</v>
      </c>
      <c r="P15" s="40">
        <f t="array" ref="P15">INDEX('Aceite Virgen'!$A$259:$YH$285,MATCH($B15,'Aceite Virgen'!$A$259:$A$285,0),MATCH(P$5,'Aceite Virgen'!$A$259:$YH$259,0))</f>
        <v>0.92999999999999994</v>
      </c>
    </row>
    <row r="16" spans="2:17" x14ac:dyDescent="0.3">
      <c r="B16" s="19">
        <f t="shared" si="1"/>
        <v>3.8</v>
      </c>
      <c r="C16" s="18">
        <f t="shared" si="2"/>
        <v>3.9</v>
      </c>
      <c r="E16" s="40">
        <f t="array" ref="E16">INDEX('Aceite Virgen'!$A$259:$YH$285,MATCH($B16,'Aceite Virgen'!$A$259:$A$285,0),MATCH(E$5,'Aceite Virgen'!$A$259:$YH$259,0))</f>
        <v>0</v>
      </c>
      <c r="F16" s="40">
        <f t="array" ref="F16">INDEX('Aceite Virgen'!$A$259:$YH$285,MATCH($B16,'Aceite Virgen'!$A$259:$A$285,0),MATCH(F$5,'Aceite Virgen'!$A$259:$YH$259,0))</f>
        <v>1.1800000000000002</v>
      </c>
      <c r="G16" s="40">
        <f t="array" ref="G16">INDEX('Aceite Virgen'!$A$259:$YH$285,MATCH($B16,'Aceite Virgen'!$A$259:$A$285,0),MATCH(G$5,'Aceite Virgen'!$A$259:$YH$259,0))</f>
        <v>24.05</v>
      </c>
      <c r="H16" s="40">
        <f t="array" ref="H16">INDEX('Aceite Virgen'!$A$259:$YH$285,MATCH($B16,'Aceite Virgen'!$A$259:$A$285,0),MATCH(H$5,'Aceite Virgen'!$A$259:$YH$259,0))</f>
        <v>24.720000000000002</v>
      </c>
      <c r="I16" s="40">
        <f t="array" ref="I16">INDEX('Aceite Virgen'!$A$259:$YH$285,MATCH($B16,'Aceite Virgen'!$A$259:$A$285,0),MATCH(I$5,'Aceite Virgen'!$A$259:$YH$259,0))</f>
        <v>25.05</v>
      </c>
      <c r="J16" s="40">
        <f t="array" ref="J16">INDEX('Aceite Virgen'!$A$259:$YH$285,MATCH($B16,'Aceite Virgen'!$A$259:$A$285,0),MATCH(J$5,'Aceite Virgen'!$A$259:$YH$259,0))</f>
        <v>20.57</v>
      </c>
      <c r="K16" s="40">
        <f t="array" ref="K16">INDEX('Aceite Virgen'!$A$259:$YH$285,MATCH($B16,'Aceite Virgen'!$A$259:$A$285,0),MATCH(K$5,'Aceite Virgen'!$A$259:$YH$259,0))</f>
        <v>21.540000000000003</v>
      </c>
      <c r="L16" s="40">
        <f t="array" ref="L16">INDEX('Aceite Virgen'!$A$259:$YH$285,MATCH($B16,'Aceite Virgen'!$A$259:$A$285,0),MATCH(L$5,'Aceite Virgen'!$A$259:$YH$259,0))</f>
        <v>25.900000000000002</v>
      </c>
      <c r="M16" s="40">
        <f t="array" ref="M16">INDEX('Aceite Virgen'!$A$259:$YH$285,MATCH($B16,'Aceite Virgen'!$A$259:$A$285,0),MATCH(M$5,'Aceite Virgen'!$A$259:$YH$259,0))</f>
        <v>22.64</v>
      </c>
      <c r="N16" s="40">
        <f t="array" ref="N16">INDEX('Aceite Virgen'!$A$259:$YH$285,MATCH($B16,'Aceite Virgen'!$A$259:$A$285,0),MATCH(N$5,'Aceite Virgen'!$A$259:$YH$259,0))</f>
        <v>11.84</v>
      </c>
      <c r="O16" s="40">
        <f t="array" ref="O16">INDEX('Aceite Virgen'!$A$259:$YH$285,MATCH($B16,'Aceite Virgen'!$A$259:$A$285,0),MATCH(O$5,'Aceite Virgen'!$A$259:$YH$259,0))</f>
        <v>7.17</v>
      </c>
      <c r="P16" s="40">
        <f t="array" ref="P16">INDEX('Aceite Virgen'!$A$259:$YH$285,MATCH($B16,'Aceite Virgen'!$A$259:$A$285,0),MATCH(P$5,'Aceite Virgen'!$A$259:$YH$259,0))</f>
        <v>3.01</v>
      </c>
    </row>
    <row r="17" spans="2:16" x14ac:dyDescent="0.3">
      <c r="B17" s="19">
        <f t="shared" si="1"/>
        <v>3.9</v>
      </c>
      <c r="C17" s="18">
        <f t="shared" si="2"/>
        <v>4</v>
      </c>
      <c r="E17" s="40">
        <f t="array" ref="E17">INDEX('Aceite Virgen'!$A$259:$YH$285,MATCH($B17,'Aceite Virgen'!$A$259:$A$285,0),MATCH(E$5,'Aceite Virgen'!$A$259:$YH$259,0))</f>
        <v>15.989999999999998</v>
      </c>
      <c r="F17" s="40">
        <f t="array" ref="F17">INDEX('Aceite Virgen'!$A$259:$YH$285,MATCH($B17,'Aceite Virgen'!$A$259:$A$285,0),MATCH(F$5,'Aceite Virgen'!$A$259:$YH$259,0))</f>
        <v>24.580000000000002</v>
      </c>
      <c r="G17" s="40">
        <f t="array" ref="G17">INDEX('Aceite Virgen'!$A$259:$YH$285,MATCH($B17,'Aceite Virgen'!$A$259:$A$285,0),MATCH(G$5,'Aceite Virgen'!$A$259:$YH$259,0))</f>
        <v>12.809999999999999</v>
      </c>
      <c r="H17" s="40">
        <f t="array" ref="H17">INDEX('Aceite Virgen'!$A$259:$YH$285,MATCH($B17,'Aceite Virgen'!$A$259:$A$285,0),MATCH(H$5,'Aceite Virgen'!$A$259:$YH$259,0))</f>
        <v>11.66</v>
      </c>
      <c r="I17" s="40">
        <f t="array" ref="I17">INDEX('Aceite Virgen'!$A$259:$YH$285,MATCH($B17,'Aceite Virgen'!$A$259:$A$285,0),MATCH(I$5,'Aceite Virgen'!$A$259:$YH$259,0))</f>
        <v>8.66</v>
      </c>
      <c r="J17" s="40">
        <f t="array" ref="J17">INDEX('Aceite Virgen'!$A$259:$YH$285,MATCH($B17,'Aceite Virgen'!$A$259:$A$285,0),MATCH(J$5,'Aceite Virgen'!$A$259:$YH$259,0))</f>
        <v>8.5500000000000007</v>
      </c>
      <c r="K17" s="40">
        <f t="array" ref="K17">INDEX('Aceite Virgen'!$A$259:$YH$285,MATCH($B17,'Aceite Virgen'!$A$259:$A$285,0),MATCH(K$5,'Aceite Virgen'!$A$259:$YH$259,0))</f>
        <v>6.99</v>
      </c>
      <c r="L17" s="40">
        <f t="array" ref="L17">INDEX('Aceite Virgen'!$A$259:$YH$285,MATCH($B17,'Aceite Virgen'!$A$259:$A$285,0),MATCH(L$5,'Aceite Virgen'!$A$259:$YH$259,0))</f>
        <v>5.17</v>
      </c>
      <c r="M17" s="40">
        <f t="array" ref="M17">INDEX('Aceite Virgen'!$A$259:$YH$285,MATCH($B17,'Aceite Virgen'!$A$259:$A$285,0),MATCH(M$5,'Aceite Virgen'!$A$259:$YH$259,0))</f>
        <v>8.61</v>
      </c>
      <c r="N17" s="40">
        <f t="array" ref="N17">INDEX('Aceite Virgen'!$A$259:$YH$285,MATCH($B17,'Aceite Virgen'!$A$259:$A$285,0),MATCH(N$5,'Aceite Virgen'!$A$259:$YH$259,0))</f>
        <v>23.32</v>
      </c>
      <c r="O17" s="40">
        <f t="array" ref="O17">INDEX('Aceite Virgen'!$A$259:$YH$285,MATCH($B17,'Aceite Virgen'!$A$259:$A$285,0),MATCH(O$5,'Aceite Virgen'!$A$259:$YH$259,0))</f>
        <v>29.53</v>
      </c>
      <c r="P17" s="40">
        <f t="array" ref="P17">INDEX('Aceite Virgen'!$A$259:$YH$285,MATCH($B17,'Aceite Virgen'!$A$259:$A$285,0),MATCH(P$5,'Aceite Virgen'!$A$259:$YH$259,0))</f>
        <v>4.8899999999999997</v>
      </c>
    </row>
    <row r="18" spans="2:16" x14ac:dyDescent="0.3">
      <c r="B18" s="19">
        <f t="shared" si="1"/>
        <v>4</v>
      </c>
      <c r="C18" s="18">
        <f t="shared" si="2"/>
        <v>4.0999999999999996</v>
      </c>
      <c r="E18" s="40">
        <f t="array" ref="E18">INDEX('Aceite Virgen'!$A$259:$YH$285,MATCH($B18,'Aceite Virgen'!$A$259:$A$285,0),MATCH(E$5,'Aceite Virgen'!$A$259:$YH$259,0))</f>
        <v>2.86</v>
      </c>
      <c r="F18" s="40">
        <f t="array" ref="F18">INDEX('Aceite Virgen'!$A$259:$YH$285,MATCH($B18,'Aceite Virgen'!$A$259:$A$285,0),MATCH(F$5,'Aceite Virgen'!$A$259:$YH$259,0))</f>
        <v>1.33</v>
      </c>
      <c r="G18" s="40">
        <f t="array" ref="G18">INDEX('Aceite Virgen'!$A$259:$YH$285,MATCH($B18,'Aceite Virgen'!$A$259:$A$285,0),MATCH(G$5,'Aceite Virgen'!$A$259:$YH$259,0))</f>
        <v>27.29</v>
      </c>
      <c r="H18" s="40">
        <f t="array" ref="H18">INDEX('Aceite Virgen'!$A$259:$YH$285,MATCH($B18,'Aceite Virgen'!$A$259:$A$285,0),MATCH(H$5,'Aceite Virgen'!$A$259:$YH$259,0))</f>
        <v>24.82</v>
      </c>
      <c r="I18" s="40">
        <f t="array" ref="I18">INDEX('Aceite Virgen'!$A$259:$YH$285,MATCH($B18,'Aceite Virgen'!$A$259:$A$285,0),MATCH(I$5,'Aceite Virgen'!$A$259:$YH$259,0))</f>
        <v>29.139999999999997</v>
      </c>
      <c r="J18" s="40">
        <f t="array" ref="J18">INDEX('Aceite Virgen'!$A$259:$YH$285,MATCH($B18,'Aceite Virgen'!$A$259:$A$285,0),MATCH(J$5,'Aceite Virgen'!$A$259:$YH$259,0))</f>
        <v>25.63</v>
      </c>
      <c r="K18" s="40">
        <f t="array" ref="K18">INDEX('Aceite Virgen'!$A$259:$YH$285,MATCH($B18,'Aceite Virgen'!$A$259:$A$285,0),MATCH(K$5,'Aceite Virgen'!$A$259:$YH$259,0))</f>
        <v>29.880000000000003</v>
      </c>
      <c r="L18" s="40">
        <f t="array" ref="L18">INDEX('Aceite Virgen'!$A$259:$YH$285,MATCH($B18,'Aceite Virgen'!$A$259:$A$285,0),MATCH(L$5,'Aceite Virgen'!$A$259:$YH$259,0))</f>
        <v>26.150000000000002</v>
      </c>
      <c r="M18" s="40">
        <f t="array" ref="M18">INDEX('Aceite Virgen'!$A$259:$YH$285,MATCH($B18,'Aceite Virgen'!$A$259:$A$285,0),MATCH(M$5,'Aceite Virgen'!$A$259:$YH$259,0))</f>
        <v>21.86</v>
      </c>
      <c r="N18" s="40">
        <f t="array" ref="N18">INDEX('Aceite Virgen'!$A$259:$YH$285,MATCH($B18,'Aceite Virgen'!$A$259:$A$285,0),MATCH(N$5,'Aceite Virgen'!$A$259:$YH$259,0))</f>
        <v>9.2799999999999994</v>
      </c>
      <c r="O18" s="40">
        <f t="array" ref="O18">INDEX('Aceite Virgen'!$A$259:$YH$285,MATCH($B18,'Aceite Virgen'!$A$259:$A$285,0),MATCH(O$5,'Aceite Virgen'!$A$259:$YH$259,0))</f>
        <v>0.38</v>
      </c>
      <c r="P18" s="40">
        <f t="array" ref="P18">INDEX('Aceite Virgen'!$A$259:$YH$285,MATCH($B18,'Aceite Virgen'!$A$259:$A$285,0),MATCH(P$5,'Aceite Virgen'!$A$259:$YH$259,0))</f>
        <v>0.24</v>
      </c>
    </row>
    <row r="19" spans="2:16" x14ac:dyDescent="0.3">
      <c r="B19" s="19">
        <f t="shared" si="1"/>
        <v>4.0999999999999996</v>
      </c>
      <c r="C19" s="18">
        <f t="shared" si="2"/>
        <v>4.2</v>
      </c>
      <c r="E19" s="40">
        <f t="array" ref="E19">INDEX('Aceite Virgen'!$A$259:$YH$285,MATCH($B19,'Aceite Virgen'!$A$259:$A$285,0),MATCH(E$5,'Aceite Virgen'!$A$259:$YH$259,0))</f>
        <v>18.580000000000002</v>
      </c>
      <c r="F19" s="40">
        <f t="array" ref="F19">INDEX('Aceite Virgen'!$A$259:$YH$285,MATCH($B19,'Aceite Virgen'!$A$259:$A$285,0),MATCH(F$5,'Aceite Virgen'!$A$259:$YH$259,0))</f>
        <v>29.34</v>
      </c>
      <c r="G19" s="40">
        <f t="array" ref="G19">INDEX('Aceite Virgen'!$A$259:$YH$285,MATCH($B19,'Aceite Virgen'!$A$259:$A$285,0),MATCH(G$5,'Aceite Virgen'!$A$259:$YH$259,0))</f>
        <v>13.299999999999999</v>
      </c>
      <c r="H19" s="40">
        <f t="array" ref="H19">INDEX('Aceite Virgen'!$A$259:$YH$285,MATCH($B19,'Aceite Virgen'!$A$259:$A$285,0),MATCH(H$5,'Aceite Virgen'!$A$259:$YH$259,0))</f>
        <v>14.46</v>
      </c>
      <c r="I19" s="40">
        <f t="array" ref="I19">INDEX('Aceite Virgen'!$A$259:$YH$285,MATCH($B19,'Aceite Virgen'!$A$259:$A$285,0),MATCH(I$5,'Aceite Virgen'!$A$259:$YH$259,0))</f>
        <v>10.680000000000001</v>
      </c>
      <c r="J19" s="40">
        <f t="array" ref="J19">INDEX('Aceite Virgen'!$A$259:$YH$285,MATCH($B19,'Aceite Virgen'!$A$259:$A$285,0),MATCH(J$5,'Aceite Virgen'!$A$259:$YH$259,0))</f>
        <v>12.540000000000001</v>
      </c>
      <c r="K19" s="40">
        <f t="array" ref="K19">INDEX('Aceite Virgen'!$A$259:$YH$285,MATCH($B19,'Aceite Virgen'!$A$259:$A$285,0),MATCH(K$5,'Aceite Virgen'!$A$259:$YH$259,0))</f>
        <v>14.649999999999999</v>
      </c>
      <c r="L19" s="40">
        <f t="array" ref="L19">INDEX('Aceite Virgen'!$A$259:$YH$285,MATCH($B19,'Aceite Virgen'!$A$259:$A$285,0),MATCH(L$5,'Aceite Virgen'!$A$259:$YH$259,0))</f>
        <v>13.6</v>
      </c>
      <c r="M19" s="40">
        <f t="array" ref="M19">INDEX('Aceite Virgen'!$A$259:$YH$285,MATCH($B19,'Aceite Virgen'!$A$259:$A$285,0),MATCH(M$5,'Aceite Virgen'!$A$259:$YH$259,0))</f>
        <v>11.469999999999999</v>
      </c>
      <c r="N19" s="40">
        <f t="array" ref="N19">INDEX('Aceite Virgen'!$A$259:$YH$285,MATCH($B19,'Aceite Virgen'!$A$259:$A$285,0),MATCH(N$5,'Aceite Virgen'!$A$259:$YH$259,0))</f>
        <v>5.0599999999999996</v>
      </c>
      <c r="O19" s="40">
        <f t="array" ref="O19">INDEX('Aceite Virgen'!$A$259:$YH$285,MATCH($B19,'Aceite Virgen'!$A$259:$A$285,0),MATCH(O$5,'Aceite Virgen'!$A$259:$YH$259,0))</f>
        <v>0.19</v>
      </c>
      <c r="P19" s="40">
        <f t="array" ref="P19">INDEX('Aceite Virgen'!$A$259:$YH$285,MATCH($B19,'Aceite Virgen'!$A$259:$A$285,0),MATCH(P$5,'Aceite Virgen'!$A$259:$YH$259,0))</f>
        <v>0.55000000000000004</v>
      </c>
    </row>
    <row r="20" spans="2:16" x14ac:dyDescent="0.3">
      <c r="B20" s="19">
        <f t="shared" si="1"/>
        <v>4.2</v>
      </c>
      <c r="C20" s="18">
        <f t="shared" si="2"/>
        <v>4.3</v>
      </c>
      <c r="E20" s="40">
        <f t="array" ref="E20">INDEX('Aceite Virgen'!$A$259:$YH$285,MATCH($B20,'Aceite Virgen'!$A$259:$A$285,0),MATCH(E$5,'Aceite Virgen'!$A$259:$YH$259,0))</f>
        <v>16.66</v>
      </c>
      <c r="F20" s="40">
        <f t="array" ref="F20">INDEX('Aceite Virgen'!$A$259:$YH$285,MATCH($B20,'Aceite Virgen'!$A$259:$A$285,0),MATCH(F$5,'Aceite Virgen'!$A$259:$YH$259,0))</f>
        <v>7.29</v>
      </c>
      <c r="G20" s="40">
        <f t="array" ref="G20">INDEX('Aceite Virgen'!$A$259:$YH$285,MATCH($B20,'Aceite Virgen'!$A$259:$A$285,0),MATCH(G$5,'Aceite Virgen'!$A$259:$YH$259,0))</f>
        <v>3.54</v>
      </c>
      <c r="H20" s="40">
        <f t="array" ref="H20">INDEX('Aceite Virgen'!$A$259:$YH$285,MATCH($B20,'Aceite Virgen'!$A$259:$A$285,0),MATCH(H$5,'Aceite Virgen'!$A$259:$YH$259,0))</f>
        <v>2.6</v>
      </c>
      <c r="I20" s="40">
        <f t="array" ref="I20">INDEX('Aceite Virgen'!$A$259:$YH$285,MATCH($B20,'Aceite Virgen'!$A$259:$A$285,0),MATCH(I$5,'Aceite Virgen'!$A$259:$YH$259,0))</f>
        <v>2.02</v>
      </c>
      <c r="J20" s="40">
        <f t="array" ref="J20">INDEX('Aceite Virgen'!$A$259:$YH$285,MATCH($B20,'Aceite Virgen'!$A$259:$A$285,0),MATCH(J$5,'Aceite Virgen'!$A$259:$YH$259,0))</f>
        <v>2.5100000000000002</v>
      </c>
      <c r="K20" s="40">
        <f t="array" ref="K20">INDEX('Aceite Virgen'!$A$259:$YH$285,MATCH($B20,'Aceite Virgen'!$A$259:$A$285,0),MATCH(K$5,'Aceite Virgen'!$A$259:$YH$259,0))</f>
        <v>1.02</v>
      </c>
      <c r="L20" s="40">
        <f t="array" ref="L20">INDEX('Aceite Virgen'!$A$259:$YH$285,MATCH($B20,'Aceite Virgen'!$A$259:$A$285,0),MATCH(L$5,'Aceite Virgen'!$A$259:$YH$259,0))</f>
        <v>1.38</v>
      </c>
      <c r="M20" s="40">
        <f t="array" ref="M20">INDEX('Aceite Virgen'!$A$259:$YH$285,MATCH($B20,'Aceite Virgen'!$A$259:$A$285,0),MATCH(M$5,'Aceite Virgen'!$A$259:$YH$259,0))</f>
        <v>0.28000000000000003</v>
      </c>
      <c r="N20" s="40">
        <f t="array" ref="N20">INDEX('Aceite Virgen'!$A$259:$YH$285,MATCH($B20,'Aceite Virgen'!$A$259:$A$285,0),MATCH(N$5,'Aceite Virgen'!$A$259:$YH$259,0))</f>
        <v>0.5</v>
      </c>
      <c r="O20" s="40">
        <f t="array" ref="O20">INDEX('Aceite Virgen'!$A$259:$YH$285,MATCH($B20,'Aceite Virgen'!$A$259:$A$285,0),MATCH(O$5,'Aceite Virgen'!$A$259:$YH$259,0))</f>
        <v>0.4</v>
      </c>
      <c r="P20" s="40">
        <f t="array" ref="P20">INDEX('Aceite Virgen'!$A$259:$YH$285,MATCH($B20,'Aceite Virgen'!$A$259:$A$285,0),MATCH(P$5,'Aceite Virgen'!$A$259:$YH$259,0))</f>
        <v>0.13</v>
      </c>
    </row>
    <row r="21" spans="2:16" x14ac:dyDescent="0.3">
      <c r="B21" s="19">
        <f t="shared" si="1"/>
        <v>4.3</v>
      </c>
      <c r="C21" s="18">
        <f t="shared" si="2"/>
        <v>4.4000000000000004</v>
      </c>
      <c r="E21" s="40">
        <f t="array" ref="E21">INDEX('Aceite Virgen'!$A$259:$YH$285,MATCH($B21,'Aceite Virgen'!$A$259:$A$285,0),MATCH(E$5,'Aceite Virgen'!$A$259:$YH$259,0))</f>
        <v>1.37</v>
      </c>
      <c r="F21" s="40">
        <f t="array" ref="F21">INDEX('Aceite Virgen'!$A$259:$YH$285,MATCH($B21,'Aceite Virgen'!$A$259:$A$285,0),MATCH(F$5,'Aceite Virgen'!$A$259:$YH$259,0))</f>
        <v>1.01</v>
      </c>
      <c r="G21" s="40">
        <f t="array" ref="G21">INDEX('Aceite Virgen'!$A$259:$YH$285,MATCH($B21,'Aceite Virgen'!$A$259:$A$285,0),MATCH(G$5,'Aceite Virgen'!$A$259:$YH$259,0))</f>
        <v>0.05</v>
      </c>
      <c r="H21" s="40">
        <f t="array" ref="H21">INDEX('Aceite Virgen'!$A$259:$YH$285,MATCH($B21,'Aceite Virgen'!$A$259:$A$285,0),MATCH(H$5,'Aceite Virgen'!$A$259:$YH$259,0))</f>
        <v>0.44</v>
      </c>
      <c r="I21" s="40">
        <f t="array" ref="I21">INDEX('Aceite Virgen'!$A$259:$YH$285,MATCH($B21,'Aceite Virgen'!$A$259:$A$285,0),MATCH(I$5,'Aceite Virgen'!$A$259:$YH$259,0))</f>
        <v>0.45</v>
      </c>
      <c r="J21" s="40">
        <f t="array" ref="J21">INDEX('Aceite Virgen'!$A$259:$YH$285,MATCH($B21,'Aceite Virgen'!$A$259:$A$285,0),MATCH(J$5,'Aceite Virgen'!$A$259:$YH$259,0))</f>
        <v>0.75</v>
      </c>
      <c r="K21" s="40">
        <f t="array" ref="K21">INDEX('Aceite Virgen'!$A$259:$YH$285,MATCH($B21,'Aceite Virgen'!$A$259:$A$285,0),MATCH(K$5,'Aceite Virgen'!$A$259:$YH$259,0))</f>
        <v>0.39</v>
      </c>
      <c r="L21" s="40">
        <f t="array" ref="L21">INDEX('Aceite Virgen'!$A$259:$YH$285,MATCH($B21,'Aceite Virgen'!$A$259:$A$285,0),MATCH(L$5,'Aceite Virgen'!$A$259:$YH$259,0))</f>
        <v>0.98</v>
      </c>
      <c r="M21" s="40">
        <f t="array" ref="M21">INDEX('Aceite Virgen'!$A$259:$YH$285,MATCH($B21,'Aceite Virgen'!$A$259:$A$285,0),MATCH(M$5,'Aceite Virgen'!$A$259:$YH$259,0))</f>
        <v>0.66999999999999993</v>
      </c>
      <c r="N21" s="40">
        <f t="array" ref="N21">INDEX('Aceite Virgen'!$A$259:$YH$285,MATCH($B21,'Aceite Virgen'!$A$259:$A$285,0),MATCH(N$5,'Aceite Virgen'!$A$259:$YH$259,0))</f>
        <v>7.0000000000000007E-2</v>
      </c>
      <c r="O21" s="40">
        <f t="array" ref="O21">INDEX('Aceite Virgen'!$A$259:$YH$285,MATCH($B21,'Aceite Virgen'!$A$259:$A$285,0),MATCH(O$5,'Aceite Virgen'!$A$259:$YH$259,0))</f>
        <v>0.9</v>
      </c>
      <c r="P21" s="40">
        <f t="array" ref="P21">INDEX('Aceite Virgen'!$A$259:$YH$285,MATCH($B21,'Aceite Virgen'!$A$259:$A$285,0),MATCH(P$5,'Aceite Virgen'!$A$259:$YH$259,0))</f>
        <v>1.99</v>
      </c>
    </row>
    <row r="22" spans="2:16" x14ac:dyDescent="0.3">
      <c r="B22" s="19">
        <f t="shared" si="1"/>
        <v>4.4000000000000004</v>
      </c>
      <c r="C22" s="18">
        <f t="shared" si="2"/>
        <v>4.5</v>
      </c>
      <c r="E22" s="40">
        <f t="array" ref="E22">INDEX('Aceite Virgen'!$A$259:$YH$285,MATCH($B22,'Aceite Virgen'!$A$259:$A$285,0),MATCH(E$5,'Aceite Virgen'!$A$259:$YH$259,0))</f>
        <v>1.5899999999999999</v>
      </c>
      <c r="F22" s="40">
        <f t="array" ref="F22">INDEX('Aceite Virgen'!$A$259:$YH$285,MATCH($B22,'Aceite Virgen'!$A$259:$A$285,0),MATCH(F$5,'Aceite Virgen'!$A$259:$YH$259,0))</f>
        <v>0.92999999999999994</v>
      </c>
      <c r="G22" s="40">
        <f t="array" ref="G22">INDEX('Aceite Virgen'!$A$259:$YH$285,MATCH($B22,'Aceite Virgen'!$A$259:$A$285,0),MATCH(G$5,'Aceite Virgen'!$A$259:$YH$259,0))</f>
        <v>0.06</v>
      </c>
      <c r="H22" s="40">
        <f t="array" ref="H22">INDEX('Aceite Virgen'!$A$259:$YH$285,MATCH($B22,'Aceite Virgen'!$A$259:$A$285,0),MATCH(H$5,'Aceite Virgen'!$A$259:$YH$259,0))</f>
        <v>0.18</v>
      </c>
      <c r="I22" s="40">
        <f t="array" ref="I22">INDEX('Aceite Virgen'!$A$259:$YH$285,MATCH($B22,'Aceite Virgen'!$A$259:$A$285,0),MATCH(I$5,'Aceite Virgen'!$A$259:$YH$259,0))</f>
        <v>0.25</v>
      </c>
      <c r="J22" s="40">
        <f t="array" ref="J22">INDEX('Aceite Virgen'!$A$259:$YH$285,MATCH($B22,'Aceite Virgen'!$A$259:$A$285,0),MATCH(J$5,'Aceite Virgen'!$A$259:$YH$259,0))</f>
        <v>0.32</v>
      </c>
      <c r="K22" s="40">
        <f t="array" ref="K22">INDEX('Aceite Virgen'!$A$259:$YH$285,MATCH($B22,'Aceite Virgen'!$A$259:$A$285,0),MATCH(K$5,'Aceite Virgen'!$A$259:$YH$259,0))</f>
        <v>0.38</v>
      </c>
      <c r="L22" s="40">
        <f t="array" ref="L22">INDEX('Aceite Virgen'!$A$259:$YH$285,MATCH($B22,'Aceite Virgen'!$A$259:$A$285,0),MATCH(L$5,'Aceite Virgen'!$A$259:$YH$259,0))</f>
        <v>0.21</v>
      </c>
      <c r="M22" s="40">
        <f t="array" ref="M22">INDEX('Aceite Virgen'!$A$259:$YH$285,MATCH($B22,'Aceite Virgen'!$A$259:$A$285,0),MATCH(M$5,'Aceite Virgen'!$A$259:$YH$259,0))</f>
        <v>1</v>
      </c>
      <c r="N22" s="40">
        <f t="array" ref="N22">INDEX('Aceite Virgen'!$A$259:$YH$285,MATCH($B22,'Aceite Virgen'!$A$259:$A$285,0),MATCH(N$5,'Aceite Virgen'!$A$259:$YH$259,0))</f>
        <v>0.27</v>
      </c>
      <c r="O22" s="40">
        <f t="array" ref="O22">INDEX('Aceite Virgen'!$A$259:$YH$285,MATCH($B22,'Aceite Virgen'!$A$259:$A$285,0),MATCH(O$5,'Aceite Virgen'!$A$259:$YH$259,0))</f>
        <v>0.16</v>
      </c>
      <c r="P22" s="40">
        <f t="array" ref="P22">INDEX('Aceite Virgen'!$A$259:$YH$285,MATCH($B22,'Aceite Virgen'!$A$259:$A$285,0),MATCH(P$5,'Aceite Virgen'!$A$259:$YH$259,0))</f>
        <v>0</v>
      </c>
    </row>
    <row r="23" spans="2:16" x14ac:dyDescent="0.3">
      <c r="B23" s="19">
        <f t="shared" si="1"/>
        <v>4.5</v>
      </c>
      <c r="C23" s="18">
        <f t="shared" si="2"/>
        <v>4.5999999999999996</v>
      </c>
      <c r="E23" s="40">
        <f t="array" ref="E23">INDEX('Aceite Virgen'!$A$259:$YH$285,MATCH($B23,'Aceite Virgen'!$A$259:$A$285,0),MATCH(E$5,'Aceite Virgen'!$A$259:$YH$259,0))</f>
        <v>4.0600000000000005</v>
      </c>
      <c r="F23" s="40">
        <f t="array" ref="F23">INDEX('Aceite Virgen'!$A$259:$YH$285,MATCH($B23,'Aceite Virgen'!$A$259:$A$285,0),MATCH(F$5,'Aceite Virgen'!$A$259:$YH$259,0))</f>
        <v>3.38</v>
      </c>
      <c r="G23" s="40">
        <f t="array" ref="G23">INDEX('Aceite Virgen'!$A$259:$YH$285,MATCH($B23,'Aceite Virgen'!$A$259:$A$285,0),MATCH(G$5,'Aceite Virgen'!$A$259:$YH$259,0))</f>
        <v>1.3900000000000001</v>
      </c>
      <c r="H23" s="40">
        <f t="array" ref="H23">INDEX('Aceite Virgen'!$A$259:$YH$285,MATCH($B23,'Aceite Virgen'!$A$259:$A$285,0),MATCH(H$5,'Aceite Virgen'!$A$259:$YH$259,0))</f>
        <v>1.03</v>
      </c>
      <c r="I23" s="40">
        <f t="array" ref="I23">INDEX('Aceite Virgen'!$A$259:$YH$285,MATCH($B23,'Aceite Virgen'!$A$259:$A$285,0),MATCH(I$5,'Aceite Virgen'!$A$259:$YH$259,0))</f>
        <v>1.83</v>
      </c>
      <c r="J23" s="40">
        <f t="array" ref="J23">INDEX('Aceite Virgen'!$A$259:$YH$285,MATCH($B23,'Aceite Virgen'!$A$259:$A$285,0),MATCH(J$5,'Aceite Virgen'!$A$259:$YH$259,0))</f>
        <v>0.81</v>
      </c>
      <c r="K23" s="40">
        <f t="array" ref="K23">INDEX('Aceite Virgen'!$A$259:$YH$285,MATCH($B23,'Aceite Virgen'!$A$259:$A$285,0),MATCH(K$5,'Aceite Virgen'!$A$259:$YH$259,0))</f>
        <v>2.02</v>
      </c>
      <c r="L23" s="40">
        <f t="array" ref="L23">INDEX('Aceite Virgen'!$A$259:$YH$285,MATCH($B23,'Aceite Virgen'!$A$259:$A$285,0),MATCH(L$5,'Aceite Virgen'!$A$259:$YH$259,0))</f>
        <v>0.57000000000000006</v>
      </c>
      <c r="M23" s="40">
        <f t="array" ref="M23">INDEX('Aceite Virgen'!$A$259:$YH$285,MATCH($B23,'Aceite Virgen'!$A$259:$A$285,0),MATCH(M$5,'Aceite Virgen'!$A$259:$YH$259,0))</f>
        <v>1.24</v>
      </c>
      <c r="N23" s="40">
        <f t="array" ref="N23">INDEX('Aceite Virgen'!$A$259:$YH$285,MATCH($B23,'Aceite Virgen'!$A$259:$A$285,0),MATCH(N$5,'Aceite Virgen'!$A$259:$YH$259,0))</f>
        <v>0.16</v>
      </c>
      <c r="O23" s="40">
        <f t="array" ref="O23">INDEX('Aceite Virgen'!$A$259:$YH$285,MATCH($B23,'Aceite Virgen'!$A$259:$A$285,0),MATCH(O$5,'Aceite Virgen'!$A$259:$YH$259,0))</f>
        <v>0.55000000000000004</v>
      </c>
      <c r="P23" s="40">
        <f t="array" ref="P23">INDEX('Aceite Virgen'!$A$259:$YH$285,MATCH($B23,'Aceite Virgen'!$A$259:$A$285,0),MATCH(P$5,'Aceite Virgen'!$A$259:$YH$259,0))</f>
        <v>1.6</v>
      </c>
    </row>
    <row r="24" spans="2:16" x14ac:dyDescent="0.3">
      <c r="B24" s="19">
        <f t="shared" si="1"/>
        <v>4.5999999999999996</v>
      </c>
      <c r="C24" s="18">
        <f t="shared" si="2"/>
        <v>4.7</v>
      </c>
      <c r="E24" s="40">
        <f t="array" ref="E24">INDEX('Aceite Virgen'!$A$259:$YH$285,MATCH($B24,'Aceite Virgen'!$A$259:$A$285,0),MATCH(E$5,'Aceite Virgen'!$A$259:$YH$259,0))</f>
        <v>0</v>
      </c>
      <c r="F24" s="40">
        <f t="array" ref="F24">INDEX('Aceite Virgen'!$A$259:$YH$285,MATCH($B24,'Aceite Virgen'!$A$259:$A$285,0),MATCH(F$5,'Aceite Virgen'!$A$259:$YH$259,0))</f>
        <v>0.76</v>
      </c>
      <c r="G24" s="40">
        <f t="array" ref="G24">INDEX('Aceite Virgen'!$A$259:$YH$285,MATCH($B24,'Aceite Virgen'!$A$259:$A$285,0),MATCH(G$5,'Aceite Virgen'!$A$259:$YH$259,0))</f>
        <v>0.31</v>
      </c>
      <c r="H24" s="40">
        <f t="array" ref="H24">INDEX('Aceite Virgen'!$A$259:$YH$285,MATCH($B24,'Aceite Virgen'!$A$259:$A$285,0),MATCH(H$5,'Aceite Virgen'!$A$259:$YH$259,0))</f>
        <v>0.25</v>
      </c>
      <c r="I24" s="40">
        <f t="array" ref="I24">INDEX('Aceite Virgen'!$A$259:$YH$285,MATCH($B24,'Aceite Virgen'!$A$259:$A$285,0),MATCH(I$5,'Aceite Virgen'!$A$259:$YH$259,0))</f>
        <v>0.49</v>
      </c>
      <c r="J24" s="40">
        <f t="array" ref="J24">INDEX('Aceite Virgen'!$A$259:$YH$285,MATCH($B24,'Aceite Virgen'!$A$259:$A$285,0),MATCH(J$5,'Aceite Virgen'!$A$259:$YH$259,0))</f>
        <v>0.04</v>
      </c>
      <c r="K24" s="40">
        <f t="array" ref="K24">INDEX('Aceite Virgen'!$A$259:$YH$285,MATCH($B24,'Aceite Virgen'!$A$259:$A$285,0),MATCH(K$5,'Aceite Virgen'!$A$259:$YH$259,0))</f>
        <v>0.66999999999999993</v>
      </c>
      <c r="L24" s="40">
        <f t="array" ref="L24">INDEX('Aceite Virgen'!$A$259:$YH$285,MATCH($B24,'Aceite Virgen'!$A$259:$A$285,0),MATCH(L$5,'Aceite Virgen'!$A$259:$YH$259,0))</f>
        <v>0.06</v>
      </c>
      <c r="M24" s="40">
        <f t="array" ref="M24">INDEX('Aceite Virgen'!$A$259:$YH$285,MATCH($B24,'Aceite Virgen'!$A$259:$A$285,0),MATCH(M$5,'Aceite Virgen'!$A$259:$YH$259,0))</f>
        <v>0.64</v>
      </c>
      <c r="N24" s="40">
        <f t="array" ref="N24">INDEX('Aceite Virgen'!$A$259:$YH$285,MATCH($B24,'Aceite Virgen'!$A$259:$A$285,0),MATCH(N$5,'Aceite Virgen'!$A$259:$YH$259,0))</f>
        <v>0.84000000000000008</v>
      </c>
      <c r="O24" s="40">
        <f t="array" ref="O24">INDEX('Aceite Virgen'!$A$259:$YH$285,MATCH($B24,'Aceite Virgen'!$A$259:$A$285,0),MATCH(O$5,'Aceite Virgen'!$A$259:$YH$259,0))</f>
        <v>0.35</v>
      </c>
      <c r="P24" s="40">
        <f t="array" ref="P24">INDEX('Aceite Virgen'!$A$259:$YH$285,MATCH($B24,'Aceite Virgen'!$A$259:$A$285,0),MATCH(P$5,'Aceite Virgen'!$A$259:$YH$259,0))</f>
        <v>0.67</v>
      </c>
    </row>
    <row r="25" spans="2:16" x14ac:dyDescent="0.3">
      <c r="B25" s="19">
        <f t="shared" si="1"/>
        <v>4.7</v>
      </c>
      <c r="C25" s="18">
        <f t="shared" si="2"/>
        <v>4.8</v>
      </c>
      <c r="E25" s="40">
        <f t="array" ref="E25">INDEX('Aceite Virgen'!$A$259:$YH$285,MATCH($B25,'Aceite Virgen'!$A$259:$A$285,0),MATCH(E$5,'Aceite Virgen'!$A$259:$YH$259,0))</f>
        <v>7.25</v>
      </c>
      <c r="F25" s="40">
        <f t="array" ref="F25">INDEX('Aceite Virgen'!$A$259:$YH$285,MATCH($B25,'Aceite Virgen'!$A$259:$A$285,0),MATCH(F$5,'Aceite Virgen'!$A$259:$YH$259,0))</f>
        <v>6.16</v>
      </c>
      <c r="G25" s="40">
        <f t="array" ref="G25">INDEX('Aceite Virgen'!$A$259:$YH$285,MATCH($B25,'Aceite Virgen'!$A$259:$A$285,0),MATCH(G$5,'Aceite Virgen'!$A$259:$YH$259,0))</f>
        <v>1.78</v>
      </c>
      <c r="H25" s="40">
        <f t="array" ref="H25">INDEX('Aceite Virgen'!$A$259:$YH$285,MATCH($B25,'Aceite Virgen'!$A$259:$A$285,0),MATCH(H$5,'Aceite Virgen'!$A$259:$YH$259,0))</f>
        <v>1.52</v>
      </c>
      <c r="I25" s="40">
        <f t="array" ref="I25">INDEX('Aceite Virgen'!$A$259:$YH$285,MATCH($B25,'Aceite Virgen'!$A$259:$A$285,0),MATCH(I$5,'Aceite Virgen'!$A$259:$YH$259,0))</f>
        <v>3.08</v>
      </c>
      <c r="J25" s="40">
        <f t="array" ref="J25">INDEX('Aceite Virgen'!$A$259:$YH$285,MATCH($B25,'Aceite Virgen'!$A$259:$A$285,0),MATCH(J$5,'Aceite Virgen'!$A$259:$YH$259,0))</f>
        <v>1.77</v>
      </c>
      <c r="K25" s="40">
        <f t="array" ref="K25">INDEX('Aceite Virgen'!$A$259:$YH$285,MATCH($B25,'Aceite Virgen'!$A$259:$A$285,0),MATCH(K$5,'Aceite Virgen'!$A$259:$YH$259,0))</f>
        <v>0.78</v>
      </c>
      <c r="L25" s="40">
        <f t="array" ref="L25">INDEX('Aceite Virgen'!$A$259:$YH$285,MATCH($B25,'Aceite Virgen'!$A$259:$A$285,0),MATCH(L$5,'Aceite Virgen'!$A$259:$YH$259,0))</f>
        <v>3.58</v>
      </c>
      <c r="M25" s="40">
        <f t="array" ref="M25">INDEX('Aceite Virgen'!$A$259:$YH$285,MATCH($B25,'Aceite Virgen'!$A$259:$A$285,0),MATCH(M$5,'Aceite Virgen'!$A$259:$YH$259,0))</f>
        <v>2.86</v>
      </c>
      <c r="N25" s="40">
        <f t="array" ref="N25">INDEX('Aceite Virgen'!$A$259:$YH$285,MATCH($B25,'Aceite Virgen'!$A$259:$A$285,0),MATCH(N$5,'Aceite Virgen'!$A$259:$YH$259,0))</f>
        <v>3.33</v>
      </c>
      <c r="O25" s="40">
        <f t="array" ref="O25">INDEX('Aceite Virgen'!$A$259:$YH$285,MATCH($B25,'Aceite Virgen'!$A$259:$A$285,0),MATCH(O$5,'Aceite Virgen'!$A$259:$YH$259,0))</f>
        <v>2.91</v>
      </c>
      <c r="P25" s="40">
        <f t="array" ref="P25">INDEX('Aceite Virgen'!$A$259:$YH$285,MATCH($B25,'Aceite Virgen'!$A$259:$A$285,0),MATCH(P$5,'Aceite Virgen'!$A$259:$YH$259,0))</f>
        <v>7.07</v>
      </c>
    </row>
    <row r="26" spans="2:16" x14ac:dyDescent="0.3">
      <c r="B26" s="19">
        <f t="shared" si="1"/>
        <v>4.8</v>
      </c>
      <c r="C26" s="18">
        <f t="shared" si="2"/>
        <v>4.9000000000000004</v>
      </c>
      <c r="E26" s="40">
        <f t="array" ref="E26">INDEX('Aceite Virgen'!$A$259:$YH$285,MATCH($B26,'Aceite Virgen'!$A$259:$A$285,0),MATCH(E$5,'Aceite Virgen'!$A$259:$YH$259,0))</f>
        <v>0</v>
      </c>
      <c r="F26" s="40">
        <f t="array" ref="F26">INDEX('Aceite Virgen'!$A$259:$YH$285,MATCH($B26,'Aceite Virgen'!$A$259:$A$285,0),MATCH(F$5,'Aceite Virgen'!$A$259:$YH$259,0))</f>
        <v>0.16</v>
      </c>
      <c r="G26" s="40">
        <f t="array" ref="G26">INDEX('Aceite Virgen'!$A$259:$YH$285,MATCH($B26,'Aceite Virgen'!$A$259:$A$285,0),MATCH(G$5,'Aceite Virgen'!$A$259:$YH$259,0))</f>
        <v>0.26</v>
      </c>
      <c r="H26" s="40">
        <f t="array" ref="H26">INDEX('Aceite Virgen'!$A$259:$YH$285,MATCH($B26,'Aceite Virgen'!$A$259:$A$285,0),MATCH(H$5,'Aceite Virgen'!$A$259:$YH$259,0))</f>
        <v>0.5</v>
      </c>
      <c r="I26" s="40">
        <f t="array" ref="I26">INDEX('Aceite Virgen'!$A$259:$YH$285,MATCH($B26,'Aceite Virgen'!$A$259:$A$285,0),MATCH(I$5,'Aceite Virgen'!$A$259:$YH$259,0))</f>
        <v>0.16</v>
      </c>
      <c r="J26" s="40">
        <f t="array" ref="J26">INDEX('Aceite Virgen'!$A$259:$YH$285,MATCH($B26,'Aceite Virgen'!$A$259:$A$285,0),MATCH(J$5,'Aceite Virgen'!$A$259:$YH$259,0))</f>
        <v>0.88</v>
      </c>
      <c r="K26" s="40">
        <f t="array" ref="K26">INDEX('Aceite Virgen'!$A$259:$YH$285,MATCH($B26,'Aceite Virgen'!$A$259:$A$285,0),MATCH(K$5,'Aceite Virgen'!$A$259:$YH$259,0))</f>
        <v>0</v>
      </c>
      <c r="L26" s="40">
        <f t="array" ref="L26">INDEX('Aceite Virgen'!$A$259:$YH$285,MATCH($B26,'Aceite Virgen'!$A$259:$A$285,0),MATCH(L$5,'Aceite Virgen'!$A$259:$YH$259,0))</f>
        <v>0.32</v>
      </c>
      <c r="M26" s="40">
        <f t="array" ref="M26">INDEX('Aceite Virgen'!$A$259:$YH$285,MATCH($B26,'Aceite Virgen'!$A$259:$A$285,0),MATCH(M$5,'Aceite Virgen'!$A$259:$YH$259,0))</f>
        <v>0.26</v>
      </c>
      <c r="N26" s="40">
        <f t="array" ref="N26">INDEX('Aceite Virgen'!$A$259:$YH$285,MATCH($B26,'Aceite Virgen'!$A$259:$A$285,0),MATCH(N$5,'Aceite Virgen'!$A$259:$YH$259,0))</f>
        <v>0.4</v>
      </c>
      <c r="O26" s="40">
        <f t="array" ref="O26">INDEX('Aceite Virgen'!$A$259:$YH$285,MATCH($B26,'Aceite Virgen'!$A$259:$A$285,0),MATCH(O$5,'Aceite Virgen'!$A$259:$YH$259,0))</f>
        <v>0.34</v>
      </c>
      <c r="P26" s="40">
        <f t="array" ref="P26">INDEX('Aceite Virgen'!$A$259:$YH$285,MATCH($B26,'Aceite Virgen'!$A$259:$A$285,0),MATCH(P$5,'Aceite Virgen'!$A$259:$YH$259,0))</f>
        <v>0</v>
      </c>
    </row>
    <row r="27" spans="2:16" x14ac:dyDescent="0.3">
      <c r="B27" s="19">
        <f t="shared" si="1"/>
        <v>4.9000000000000004</v>
      </c>
      <c r="C27" s="18">
        <f t="shared" si="2"/>
        <v>5</v>
      </c>
      <c r="E27" s="40">
        <f t="array" ref="E27">INDEX('Aceite Virgen'!$A$259:$YH$285,MATCH($B27,'Aceite Virgen'!$A$259:$A$285,0),MATCH(E$5,'Aceite Virgen'!$A$259:$YH$259,0))</f>
        <v>1.78</v>
      </c>
      <c r="F27" s="40">
        <f t="array" ref="F27">INDEX('Aceite Virgen'!$A$259:$YH$285,MATCH($B27,'Aceite Virgen'!$A$259:$A$285,0),MATCH(F$5,'Aceite Virgen'!$A$259:$YH$259,0))</f>
        <v>0.94000000000000006</v>
      </c>
      <c r="G27" s="40">
        <f t="array" ref="G27">INDEX('Aceite Virgen'!$A$259:$YH$285,MATCH($B27,'Aceite Virgen'!$A$259:$A$285,0),MATCH(G$5,'Aceite Virgen'!$A$259:$YH$259,0))</f>
        <v>2.1</v>
      </c>
      <c r="H27" s="40">
        <f t="array" ref="H27">INDEX('Aceite Virgen'!$A$259:$YH$285,MATCH($B27,'Aceite Virgen'!$A$259:$A$285,0),MATCH(H$5,'Aceite Virgen'!$A$259:$YH$259,0))</f>
        <v>0.76</v>
      </c>
      <c r="I27" s="40">
        <f t="array" ref="I27">INDEX('Aceite Virgen'!$A$259:$YH$285,MATCH($B27,'Aceite Virgen'!$A$259:$A$285,0),MATCH(I$5,'Aceite Virgen'!$A$259:$YH$259,0))</f>
        <v>0.16</v>
      </c>
      <c r="J27" s="40">
        <f t="array" ref="J27">INDEX('Aceite Virgen'!$A$259:$YH$285,MATCH($B27,'Aceite Virgen'!$A$259:$A$285,0),MATCH(J$5,'Aceite Virgen'!$A$259:$YH$259,0))</f>
        <v>0.05</v>
      </c>
      <c r="K27" s="40">
        <f t="array" ref="K27">INDEX('Aceite Virgen'!$A$259:$YH$285,MATCH($B27,'Aceite Virgen'!$A$259:$A$285,0),MATCH(K$5,'Aceite Virgen'!$A$259:$YH$259,0))</f>
        <v>0.14000000000000001</v>
      </c>
      <c r="L27" s="40">
        <f t="array" ref="L27">INDEX('Aceite Virgen'!$A$259:$YH$285,MATCH($B27,'Aceite Virgen'!$A$259:$A$285,0),MATCH(L$5,'Aceite Virgen'!$A$259:$YH$259,0))</f>
        <v>0.21000000000000002</v>
      </c>
      <c r="M27" s="40">
        <f t="array" ref="M27">INDEX('Aceite Virgen'!$A$259:$YH$285,MATCH($B27,'Aceite Virgen'!$A$259:$A$285,0),MATCH(M$5,'Aceite Virgen'!$A$259:$YH$259,0))</f>
        <v>0.38</v>
      </c>
      <c r="N27" s="40">
        <f t="array" ref="N27">INDEX('Aceite Virgen'!$A$259:$YH$285,MATCH($B27,'Aceite Virgen'!$A$259:$A$285,0),MATCH(N$5,'Aceite Virgen'!$A$259:$YH$259,0))</f>
        <v>0</v>
      </c>
      <c r="O27" s="40">
        <f t="array" ref="O27">INDEX('Aceite Virgen'!$A$259:$YH$285,MATCH($B27,'Aceite Virgen'!$A$259:$A$285,0),MATCH(O$5,'Aceite Virgen'!$A$259:$YH$259,0))</f>
        <v>0.61</v>
      </c>
      <c r="P27" s="40">
        <f t="array" ref="P27">INDEX('Aceite Virgen'!$A$259:$YH$285,MATCH($B27,'Aceite Virgen'!$A$259:$A$285,0),MATCH(P$5,'Aceite Virgen'!$A$259:$YH$259,0))</f>
        <v>0.21</v>
      </c>
    </row>
    <row r="28" spans="2:16" x14ac:dyDescent="0.3">
      <c r="B28" s="19">
        <f t="shared" si="1"/>
        <v>5</v>
      </c>
      <c r="C28" s="18">
        <f t="shared" si="2"/>
        <v>5.0999999999999996</v>
      </c>
      <c r="E28" s="40">
        <f t="array" ref="E28">INDEX('Aceite Virgen'!$A$259:$YH$285,MATCH($B28,'Aceite Virgen'!$A$259:$A$285,0),MATCH(E$5,'Aceite Virgen'!$A$259:$YH$259,0))</f>
        <v>0.38</v>
      </c>
      <c r="F28" s="40">
        <f t="array" ref="F28">INDEX('Aceite Virgen'!$A$259:$YH$285,MATCH($B28,'Aceite Virgen'!$A$259:$A$285,0),MATCH(F$5,'Aceite Virgen'!$A$259:$YH$259,0))</f>
        <v>0.71</v>
      </c>
      <c r="G28" s="40">
        <f t="array" ref="G28">INDEX('Aceite Virgen'!$A$259:$YH$285,MATCH($B28,'Aceite Virgen'!$A$259:$A$285,0),MATCH(G$5,'Aceite Virgen'!$A$259:$YH$259,0))</f>
        <v>0.34</v>
      </c>
      <c r="H28" s="40">
        <f t="array" ref="H28">INDEX('Aceite Virgen'!$A$259:$YH$285,MATCH($B28,'Aceite Virgen'!$A$259:$A$285,0),MATCH(H$5,'Aceite Virgen'!$A$259:$YH$259,0))</f>
        <v>0</v>
      </c>
      <c r="I28" s="40">
        <f t="array" ref="I28">INDEX('Aceite Virgen'!$A$259:$YH$285,MATCH($B28,'Aceite Virgen'!$A$259:$A$285,0),MATCH(I$5,'Aceite Virgen'!$A$259:$YH$259,0))</f>
        <v>0</v>
      </c>
      <c r="J28" s="40">
        <f t="array" ref="J28">INDEX('Aceite Virgen'!$A$259:$YH$285,MATCH($B28,'Aceite Virgen'!$A$259:$A$285,0),MATCH(J$5,'Aceite Virgen'!$A$259:$YH$259,0))</f>
        <v>0</v>
      </c>
      <c r="K28" s="40">
        <f t="array" ref="K28">INDEX('Aceite Virgen'!$A$259:$YH$285,MATCH($B28,'Aceite Virgen'!$A$259:$A$285,0),MATCH(K$5,'Aceite Virgen'!$A$259:$YH$259,0))</f>
        <v>0.28000000000000003</v>
      </c>
      <c r="L28" s="40">
        <f t="array" ref="L28">INDEX('Aceite Virgen'!$A$259:$YH$285,MATCH($B28,'Aceite Virgen'!$A$259:$A$285,0),MATCH(L$5,'Aceite Virgen'!$A$259:$YH$259,0))</f>
        <v>0</v>
      </c>
      <c r="M28" s="40">
        <f t="array" ref="M28">INDEX('Aceite Virgen'!$A$259:$YH$285,MATCH($B28,'Aceite Virgen'!$A$259:$A$285,0),MATCH(M$5,'Aceite Virgen'!$A$259:$YH$259,0))</f>
        <v>0.12</v>
      </c>
      <c r="N28" s="40">
        <f t="array" ref="N28">INDEX('Aceite Virgen'!$A$259:$YH$285,MATCH($B28,'Aceite Virgen'!$A$259:$A$285,0),MATCH(N$5,'Aceite Virgen'!$A$259:$YH$259,0))</f>
        <v>7.0000000000000007E-2</v>
      </c>
      <c r="O28" s="40">
        <f t="array" ref="O28">INDEX('Aceite Virgen'!$A$259:$YH$285,MATCH($B28,'Aceite Virgen'!$A$259:$A$285,0),MATCH(O$5,'Aceite Virgen'!$A$259:$YH$259,0))</f>
        <v>0</v>
      </c>
      <c r="P28" s="40">
        <f t="array" ref="P28">INDEX('Aceite Virgen'!$A$259:$YH$285,MATCH($B28,'Aceite Virgen'!$A$259:$A$285,0),MATCH(P$5,'Aceite Virgen'!$A$259:$YH$259,0))</f>
        <v>0</v>
      </c>
    </row>
    <row r="29" spans="2:16" x14ac:dyDescent="0.3">
      <c r="B29" s="19">
        <f t="shared" si="1"/>
        <v>5.0999999999999996</v>
      </c>
      <c r="C29" s="18">
        <f t="shared" si="2"/>
        <v>5.2</v>
      </c>
      <c r="E29" s="40">
        <f t="array" ref="E29">INDEX('Aceite Virgen'!$A$259:$YH$285,MATCH($B29,'Aceite Virgen'!$A$259:$A$285,0),MATCH(E$5,'Aceite Virgen'!$A$259:$YH$259,0))</f>
        <v>0</v>
      </c>
      <c r="F29" s="40">
        <f t="array" ref="F29">INDEX('Aceite Virgen'!$A$259:$YH$285,MATCH($B29,'Aceite Virgen'!$A$259:$A$285,0),MATCH(F$5,'Aceite Virgen'!$A$259:$YH$259,0))</f>
        <v>1.1299999999999999</v>
      </c>
      <c r="G29" s="40">
        <f t="array" ref="G29">INDEX('Aceite Virgen'!$A$259:$YH$285,MATCH($B29,'Aceite Virgen'!$A$259:$A$285,0),MATCH(G$5,'Aceite Virgen'!$A$259:$YH$259,0))</f>
        <v>0.16</v>
      </c>
      <c r="H29" s="40">
        <f t="array" ref="H29">INDEX('Aceite Virgen'!$A$259:$YH$285,MATCH($B29,'Aceite Virgen'!$A$259:$A$285,0),MATCH(H$5,'Aceite Virgen'!$A$259:$YH$259,0))</f>
        <v>0.1</v>
      </c>
      <c r="I29" s="40">
        <f t="array" ref="I29">INDEX('Aceite Virgen'!$A$259:$YH$285,MATCH($B29,'Aceite Virgen'!$A$259:$A$285,0),MATCH(I$5,'Aceite Virgen'!$A$259:$YH$259,0))</f>
        <v>0</v>
      </c>
      <c r="J29" s="40">
        <f t="array" ref="J29">INDEX('Aceite Virgen'!$A$259:$YH$285,MATCH($B29,'Aceite Virgen'!$A$259:$A$285,0),MATCH(J$5,'Aceite Virgen'!$A$259:$YH$259,0))</f>
        <v>0</v>
      </c>
      <c r="K29" s="40">
        <f t="array" ref="K29">INDEX('Aceite Virgen'!$A$259:$YH$285,MATCH($B29,'Aceite Virgen'!$A$259:$A$285,0),MATCH(K$5,'Aceite Virgen'!$A$259:$YH$259,0))</f>
        <v>0.03</v>
      </c>
      <c r="L29" s="40">
        <f t="array" ref="L29">INDEX('Aceite Virgen'!$A$259:$YH$285,MATCH($B29,'Aceite Virgen'!$A$259:$A$285,0),MATCH(L$5,'Aceite Virgen'!$A$259:$YH$259,0))</f>
        <v>0</v>
      </c>
      <c r="M29" s="40">
        <f t="array" ref="M29">INDEX('Aceite Virgen'!$A$259:$YH$285,MATCH($B29,'Aceite Virgen'!$A$259:$A$285,0),MATCH(M$5,'Aceite Virgen'!$A$259:$YH$259,0))</f>
        <v>0.49</v>
      </c>
      <c r="N29" s="40">
        <f t="array" ref="N29">INDEX('Aceite Virgen'!$A$259:$YH$285,MATCH($B29,'Aceite Virgen'!$A$259:$A$285,0),MATCH(N$5,'Aceite Virgen'!$A$259:$YH$259,0))</f>
        <v>0</v>
      </c>
      <c r="O29" s="40">
        <f t="array" ref="O29">INDEX('Aceite Virgen'!$A$259:$YH$285,MATCH($B29,'Aceite Virgen'!$A$259:$A$285,0),MATCH(O$5,'Aceite Virgen'!$A$259:$YH$259,0))</f>
        <v>0</v>
      </c>
      <c r="P29" s="40">
        <f t="array" ref="P29">INDEX('Aceite Virgen'!$A$259:$YH$285,MATCH($B29,'Aceite Virgen'!$A$259:$A$285,0),MATCH(P$5,'Aceite Virgen'!$A$259:$YH$259,0))</f>
        <v>0</v>
      </c>
    </row>
    <row r="30" spans="2:16" x14ac:dyDescent="0.3">
      <c r="B30" s="19">
        <f t="shared" si="1"/>
        <v>5.2</v>
      </c>
      <c r="C30" s="18">
        <f t="shared" si="2"/>
        <v>5.3</v>
      </c>
      <c r="E30" s="40">
        <f t="array" ref="E30">INDEX('Aceite Virgen'!$A$259:$YH$285,MATCH($B30,'Aceite Virgen'!$A$259:$A$285,0),MATCH(E$5,'Aceite Virgen'!$A$259:$YH$259,0))</f>
        <v>0.37</v>
      </c>
      <c r="F30" s="40">
        <f t="array" ref="F30">INDEX('Aceite Virgen'!$A$259:$YH$285,MATCH($B30,'Aceite Virgen'!$A$259:$A$285,0),MATCH(F$5,'Aceite Virgen'!$A$259:$YH$259,0))</f>
        <v>0</v>
      </c>
      <c r="G30" s="40">
        <f t="array" ref="G30">INDEX('Aceite Virgen'!$A$259:$YH$285,MATCH($B30,'Aceite Virgen'!$A$259:$A$285,0),MATCH(G$5,'Aceite Virgen'!$A$259:$YH$259,0))</f>
        <v>0</v>
      </c>
      <c r="H30" s="40">
        <f t="array" ref="H30">INDEX('Aceite Virgen'!$A$259:$YH$285,MATCH($B30,'Aceite Virgen'!$A$259:$A$285,0),MATCH(H$5,'Aceite Virgen'!$A$259:$YH$259,0))</f>
        <v>0.28999999999999998</v>
      </c>
      <c r="I30" s="40">
        <f t="array" ref="I30">INDEX('Aceite Virgen'!$A$259:$YH$285,MATCH($B30,'Aceite Virgen'!$A$259:$A$285,0),MATCH(I$5,'Aceite Virgen'!$A$259:$YH$259,0))</f>
        <v>0.14000000000000001</v>
      </c>
      <c r="J30" s="40">
        <f t="array" ref="J30">INDEX('Aceite Virgen'!$A$259:$YH$285,MATCH($B30,'Aceite Virgen'!$A$259:$A$285,0),MATCH(J$5,'Aceite Virgen'!$A$259:$YH$259,0))</f>
        <v>0.34</v>
      </c>
      <c r="K30" s="40">
        <f t="array" ref="K30">INDEX('Aceite Virgen'!$A$259:$YH$285,MATCH($B30,'Aceite Virgen'!$A$259:$A$285,0),MATCH(K$5,'Aceite Virgen'!$A$259:$YH$259,0))</f>
        <v>1.6</v>
      </c>
      <c r="L30" s="40">
        <f t="array" ref="L30">INDEX('Aceite Virgen'!$A$259:$YH$285,MATCH($B30,'Aceite Virgen'!$A$259:$A$285,0),MATCH(L$5,'Aceite Virgen'!$A$259:$YH$259,0))</f>
        <v>0.31</v>
      </c>
      <c r="M30" s="40">
        <f t="array" ref="M30">INDEX('Aceite Virgen'!$A$259:$YH$285,MATCH($B30,'Aceite Virgen'!$A$259:$A$285,0),MATCH(M$5,'Aceite Virgen'!$A$259:$YH$259,0))</f>
        <v>0.2</v>
      </c>
      <c r="N30" s="40">
        <f t="array" ref="N30">INDEX('Aceite Virgen'!$A$259:$YH$285,MATCH($B30,'Aceite Virgen'!$A$259:$A$285,0),MATCH(N$5,'Aceite Virgen'!$A$259:$YH$259,0))</f>
        <v>0.12</v>
      </c>
      <c r="O30" s="40">
        <f t="array" ref="O30">INDEX('Aceite Virgen'!$A$259:$YH$285,MATCH($B30,'Aceite Virgen'!$A$259:$A$285,0),MATCH(O$5,'Aceite Virgen'!$A$259:$YH$259,0))</f>
        <v>0.56999999999999995</v>
      </c>
      <c r="P30" s="40">
        <f t="array" ref="P30">INDEX('Aceite Virgen'!$A$259:$YH$285,MATCH($B30,'Aceite Virgen'!$A$259:$A$285,0),MATCH(P$5,'Aceite Virgen'!$A$259:$YH$259,0))</f>
        <v>0.61</v>
      </c>
    </row>
    <row r="31" spans="2:16" x14ac:dyDescent="0.3">
      <c r="B31" s="19">
        <f t="shared" si="1"/>
        <v>5.3</v>
      </c>
      <c r="C31" s="18">
        <f t="shared" si="2"/>
        <v>5.4</v>
      </c>
      <c r="E31" s="40">
        <f t="array" ref="E31">INDEX('Aceite Virgen'!$A$259:$YH$285,MATCH($B31,'Aceite Virgen'!$A$259:$A$285,0),MATCH(E$5,'Aceite Virgen'!$A$259:$YH$259,0))</f>
        <v>0</v>
      </c>
      <c r="F31" s="40">
        <f t="array" ref="F31">INDEX('Aceite Virgen'!$A$259:$YH$285,MATCH($B31,'Aceite Virgen'!$A$259:$A$285,0),MATCH(F$5,'Aceite Virgen'!$A$259:$YH$259,0))</f>
        <v>0.18</v>
      </c>
      <c r="G31" s="40">
        <f t="array" ref="G31">INDEX('Aceite Virgen'!$A$259:$YH$285,MATCH($B31,'Aceite Virgen'!$A$259:$A$285,0),MATCH(G$5,'Aceite Virgen'!$A$259:$YH$259,0))</f>
        <v>0.21</v>
      </c>
      <c r="H31" s="40">
        <f t="array" ref="H31">INDEX('Aceite Virgen'!$A$259:$YH$285,MATCH($B31,'Aceite Virgen'!$A$259:$A$285,0),MATCH(H$5,'Aceite Virgen'!$A$259:$YH$259,0))</f>
        <v>2.82</v>
      </c>
      <c r="I31" s="40">
        <f t="array" ref="I31">INDEX('Aceite Virgen'!$A$259:$YH$285,MATCH($B31,'Aceite Virgen'!$A$259:$A$285,0),MATCH(I$5,'Aceite Virgen'!$A$259:$YH$259,0))</f>
        <v>2.41</v>
      </c>
      <c r="J31" s="40">
        <f t="array" ref="J31">INDEX('Aceite Virgen'!$A$259:$YH$285,MATCH($B31,'Aceite Virgen'!$A$259:$A$285,0),MATCH(J$5,'Aceite Virgen'!$A$259:$YH$259,0))</f>
        <v>1.9</v>
      </c>
      <c r="K31" s="40">
        <f t="array" ref="K31">INDEX('Aceite Virgen'!$A$259:$YH$285,MATCH($B31,'Aceite Virgen'!$A$259:$A$285,0),MATCH(K$5,'Aceite Virgen'!$A$259:$YH$259,0))</f>
        <v>2.3299999999999996</v>
      </c>
      <c r="L31" s="40">
        <f t="array" ref="L31">INDEX('Aceite Virgen'!$A$259:$YH$285,MATCH($B31,'Aceite Virgen'!$A$259:$A$285,0),MATCH(L$5,'Aceite Virgen'!$A$259:$YH$259,0))</f>
        <v>2.25</v>
      </c>
      <c r="M31" s="40">
        <f t="array" ref="M31">INDEX('Aceite Virgen'!$A$259:$YH$285,MATCH($B31,'Aceite Virgen'!$A$259:$A$285,0),MATCH(M$5,'Aceite Virgen'!$A$259:$YH$259,0))</f>
        <v>2</v>
      </c>
      <c r="N31" s="40">
        <f t="array" ref="N31">INDEX('Aceite Virgen'!$A$259:$YH$285,MATCH($B31,'Aceite Virgen'!$A$259:$A$285,0),MATCH(N$5,'Aceite Virgen'!$A$259:$YH$259,0))</f>
        <v>1.36</v>
      </c>
      <c r="O31" s="40">
        <f t="array" ref="O31">INDEX('Aceite Virgen'!$A$259:$YH$285,MATCH($B31,'Aceite Virgen'!$A$259:$A$285,0),MATCH(O$5,'Aceite Virgen'!$A$259:$YH$259,0))</f>
        <v>2.6399999999999997</v>
      </c>
      <c r="P31" s="40">
        <f t="array" ref="P31">INDEX('Aceite Virgen'!$A$259:$YH$285,MATCH($B31,'Aceite Virgen'!$A$259:$A$285,0),MATCH(P$5,'Aceite Virgen'!$A$259:$YH$259,0))</f>
        <v>2.81</v>
      </c>
    </row>
    <row r="32" spans="2:16" x14ac:dyDescent="0.3">
      <c r="B32" s="19">
        <f t="shared" si="1"/>
        <v>5.4</v>
      </c>
      <c r="C32" s="18">
        <f t="shared" si="2"/>
        <v>5.5</v>
      </c>
      <c r="E32" s="40">
        <f t="array" ref="E32">INDEX('Aceite Virgen'!$A$259:$YH$285,MATCH($B32,'Aceite Virgen'!$A$259:$A$285,0),MATCH(E$5,'Aceite Virgen'!$A$259:$YH$259,0))</f>
        <v>0</v>
      </c>
      <c r="F32" s="40">
        <f t="array" ref="F32">INDEX('Aceite Virgen'!$A$259:$YH$285,MATCH($B32,'Aceite Virgen'!$A$259:$A$285,0),MATCH(F$5,'Aceite Virgen'!$A$259:$YH$259,0))</f>
        <v>0</v>
      </c>
      <c r="G32" s="40">
        <f t="array" ref="G32">INDEX('Aceite Virgen'!$A$259:$YH$285,MATCH($B32,'Aceite Virgen'!$A$259:$A$285,0),MATCH(G$5,'Aceite Virgen'!$A$259:$YH$259,0))</f>
        <v>0.26</v>
      </c>
      <c r="H32" s="40">
        <f t="array" ref="H32">INDEX('Aceite Virgen'!$A$259:$YH$285,MATCH($B32,'Aceite Virgen'!$A$259:$A$285,0),MATCH(H$5,'Aceite Virgen'!$A$259:$YH$259,0))</f>
        <v>0.04</v>
      </c>
      <c r="I32" s="40">
        <f t="array" ref="I32">INDEX('Aceite Virgen'!$A$259:$YH$285,MATCH($B32,'Aceite Virgen'!$A$259:$A$285,0),MATCH(I$5,'Aceite Virgen'!$A$259:$YH$259,0))</f>
        <v>0.5</v>
      </c>
      <c r="J32" s="40">
        <f t="array" ref="J32">INDEX('Aceite Virgen'!$A$259:$YH$285,MATCH($B32,'Aceite Virgen'!$A$259:$A$285,0),MATCH(J$5,'Aceite Virgen'!$A$259:$YH$259,0))</f>
        <v>0</v>
      </c>
      <c r="K32" s="40">
        <f t="array" ref="K32">INDEX('Aceite Virgen'!$A$259:$YH$285,MATCH($B32,'Aceite Virgen'!$A$259:$A$285,0),MATCH(K$5,'Aceite Virgen'!$A$259:$YH$259,0))</f>
        <v>0.03</v>
      </c>
      <c r="L32" s="40">
        <f t="array" ref="L32">INDEX('Aceite Virgen'!$A$259:$YH$285,MATCH($B32,'Aceite Virgen'!$A$259:$A$285,0),MATCH(L$5,'Aceite Virgen'!$A$259:$YH$259,0))</f>
        <v>0.03</v>
      </c>
      <c r="M32" s="40">
        <f t="array" ref="M32">INDEX('Aceite Virgen'!$A$259:$YH$285,MATCH($B32,'Aceite Virgen'!$A$259:$A$285,0),MATCH(M$5,'Aceite Virgen'!$A$259:$YH$259,0))</f>
        <v>0.05</v>
      </c>
      <c r="N32" s="40">
        <f t="array" ref="N32">INDEX('Aceite Virgen'!$A$259:$YH$285,MATCH($B32,'Aceite Virgen'!$A$259:$A$285,0),MATCH(N$5,'Aceite Virgen'!$A$259:$YH$259,0))</f>
        <v>0</v>
      </c>
      <c r="O32" s="40">
        <f t="array" ref="O32">INDEX('Aceite Virgen'!$A$259:$YH$285,MATCH($B32,'Aceite Virgen'!$A$259:$A$285,0),MATCH(O$5,'Aceite Virgen'!$A$259:$YH$259,0))</f>
        <v>0</v>
      </c>
      <c r="P32" s="40">
        <f t="array" ref="P32">INDEX('Aceite Virgen'!$A$259:$YH$285,MATCH($B32,'Aceite Virgen'!$A$259:$A$285,0),MATCH(P$5,'Aceite Virgen'!$A$259:$YH$259,0))</f>
        <v>0</v>
      </c>
    </row>
    <row r="33" spans="2:16" x14ac:dyDescent="0.3">
      <c r="B33" s="54">
        <f t="shared" si="1"/>
        <v>5.5</v>
      </c>
      <c r="C33" s="18"/>
      <c r="E33" s="40">
        <f t="array" ref="E33">INDEX('Aceite Virgen'!$A$259:$YH$285,MATCH($B33,'Aceite Virgen'!$A$259:$A$285,0),MATCH(E$5,'Aceite Virgen'!$A$259:$YH$259,0))</f>
        <v>10.61</v>
      </c>
      <c r="F33" s="40">
        <f t="array" ref="F33">INDEX('Aceite Virgen'!$A$259:$YH$285,MATCH($B33,'Aceite Virgen'!$A$259:$A$285,0),MATCH(F$5,'Aceite Virgen'!$A$259:$YH$259,0))</f>
        <v>4.82</v>
      </c>
      <c r="G33" s="40">
        <f t="array" ref="G33">INDEX('Aceite Virgen'!$A$259:$YH$285,MATCH($B33,'Aceite Virgen'!$A$259:$A$285,0),MATCH(G$5,'Aceite Virgen'!$A$259:$YH$259,0))</f>
        <v>3.5900000000000003</v>
      </c>
      <c r="H33" s="40">
        <f t="array" ref="H33">INDEX('Aceite Virgen'!$A$259:$YH$285,MATCH($B33,'Aceite Virgen'!$A$259:$A$285,0),MATCH(H$5,'Aceite Virgen'!$A$259:$YH$259,0))</f>
        <v>3.6</v>
      </c>
      <c r="I33" s="40">
        <f t="array" ref="I33">INDEX('Aceite Virgen'!$A$259:$YH$285,MATCH($B33,'Aceite Virgen'!$A$259:$A$285,0),MATCH(I$5,'Aceite Virgen'!$A$259:$YH$259,0))</f>
        <v>3.1300000000000003</v>
      </c>
      <c r="J33" s="40">
        <f t="array" ref="J33">INDEX('Aceite Virgen'!$A$259:$YH$285,MATCH($B33,'Aceite Virgen'!$A$259:$A$285,0),MATCH(J$5,'Aceite Virgen'!$A$259:$YH$259,0))</f>
        <v>1.51</v>
      </c>
      <c r="K33" s="40">
        <f t="array" ref="K33">INDEX('Aceite Virgen'!$A$259:$YH$285,MATCH($B33,'Aceite Virgen'!$A$259:$A$285,0),MATCH(K$5,'Aceite Virgen'!$A$259:$YH$259,0))</f>
        <v>0.81</v>
      </c>
      <c r="L33" s="40">
        <f t="array" ref="L33">INDEX('Aceite Virgen'!$A$259:$YH$285,MATCH($B33,'Aceite Virgen'!$A$259:$A$285,0),MATCH(L$5,'Aceite Virgen'!$A$259:$YH$259,0))</f>
        <v>1.9699999999999998</v>
      </c>
      <c r="M33" s="40">
        <f t="array" ref="M33">INDEX('Aceite Virgen'!$A$259:$YH$285,MATCH($B33,'Aceite Virgen'!$A$259:$A$285,0),MATCH(M$5,'Aceite Virgen'!$A$259:$YH$259,0))</f>
        <v>2.99</v>
      </c>
      <c r="N33" s="40">
        <f t="array" ref="N33">INDEX('Aceite Virgen'!$A$259:$YH$285,MATCH($B33,'Aceite Virgen'!$A$259:$A$285,0),MATCH(N$5,'Aceite Virgen'!$A$259:$YH$259,0))</f>
        <v>4.5199999999999996</v>
      </c>
      <c r="O33" s="40">
        <f t="array" ref="O33">INDEX('Aceite Virgen'!$A$259:$YH$285,MATCH($B33,'Aceite Virgen'!$A$259:$A$285,0),MATCH(O$5,'Aceite Virgen'!$A$259:$YH$259,0))</f>
        <v>3.0500000000000003</v>
      </c>
      <c r="P33" s="40">
        <f t="array" ref="P33">INDEX('Aceite Virgen'!$A$259:$YH$285,MATCH($B33,'Aceite Virgen'!$A$259:$A$285,0),MATCH(P$5,'Aceite Virgen'!$A$259:$YH$259,0))</f>
        <v>5.68</v>
      </c>
    </row>
    <row r="34" spans="2:16" x14ac:dyDescent="0.3">
      <c r="P34" s="38"/>
    </row>
    <row r="35" spans="2:16" x14ac:dyDescent="0.3">
      <c r="E35" s="40">
        <f>SUM(E10:E34)</f>
        <v>99.97</v>
      </c>
      <c r="F35" s="40">
        <f t="shared" ref="F35:P35" si="3">SUM(F10:F34)</f>
        <v>99.960000000000008</v>
      </c>
      <c r="G35" s="40">
        <f t="shared" si="3"/>
        <v>100.01</v>
      </c>
      <c r="H35" s="40">
        <f t="shared" si="3"/>
        <v>99.990000000000009</v>
      </c>
      <c r="I35" s="40">
        <f t="shared" si="3"/>
        <v>99.95999999999998</v>
      </c>
      <c r="J35" s="40">
        <f t="shared" si="3"/>
        <v>100.04</v>
      </c>
      <c r="K35" s="40">
        <f t="shared" si="3"/>
        <v>100</v>
      </c>
      <c r="L35" s="40">
        <f t="shared" si="3"/>
        <v>99.70999999999998</v>
      </c>
      <c r="M35" s="40">
        <f t="shared" si="3"/>
        <v>99.97999999999999</v>
      </c>
      <c r="N35" s="40">
        <f t="shared" si="3"/>
        <v>100.01999999999998</v>
      </c>
      <c r="O35" s="40">
        <f t="shared" si="3"/>
        <v>100.01999999999998</v>
      </c>
      <c r="P35" s="40">
        <f t="shared" si="3"/>
        <v>99.990000000000009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Q22" sqref="Q22"/>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AGOSTO 17T.España</v>
      </c>
      <c r="F5" s="39" t="str">
        <f t="shared" si="0"/>
        <v xml:space="preserve"> SEPTIEMBRE 17T.España</v>
      </c>
      <c r="G5" s="39" t="str">
        <f t="shared" si="0"/>
        <v xml:space="preserve"> OCTUBRE 17T.España</v>
      </c>
      <c r="H5" s="39" t="str">
        <f t="shared" si="0"/>
        <v xml:space="preserve"> NOVIEMBRE 17T.España</v>
      </c>
      <c r="I5" s="39" t="str">
        <f t="shared" si="0"/>
        <v xml:space="preserve"> DICIEMBRE 17T.España</v>
      </c>
      <c r="J5" s="39" t="str">
        <f t="shared" si="0"/>
        <v xml:space="preserve"> ENERO 18T.España</v>
      </c>
      <c r="K5" s="39" t="str">
        <f t="shared" si="0"/>
        <v xml:space="preserve"> FEBRERO 18T.España</v>
      </c>
      <c r="L5" s="39" t="str">
        <f t="shared" si="0"/>
        <v xml:space="preserve"> MARZO 18T.España</v>
      </c>
      <c r="M5" s="39" t="str">
        <f t="shared" si="0"/>
        <v xml:space="preserve"> ABRIL 18T.España</v>
      </c>
      <c r="N5" s="39" t="str">
        <f t="shared" si="0"/>
        <v xml:space="preserve"> MAYO 18T.España</v>
      </c>
      <c r="O5" s="39" t="str">
        <f t="shared" si="0"/>
        <v xml:space="preserve"> JUNIO 18T.España</v>
      </c>
      <c r="P5" s="39" t="str">
        <f t="shared" si="0"/>
        <v xml:space="preserve"> JULIO 18T.España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Oliva'!$A$260:$YH$260,,MAX(IF('Aceite de Oliva'!$A$260:$YH$260&lt;&gt;"",COLUMN('Aceite de Oliva'!$A$260:$YH$260)))-(7*E8))</f>
        <v xml:space="preserve"> AGOSTO 17</v>
      </c>
      <c r="F9" s="6" t="str">
        <f t="array" ref="F9">INDEX('Aceite de Oliva'!$A$260:$YH$260,,MAX(IF('Aceite de Oliva'!$A$260:$YH$260&lt;&gt;"",COLUMN('Aceite de Oliva'!$A$260:$YH$260)))-(7*F8))</f>
        <v xml:space="preserve"> SEPTIEMBRE 17</v>
      </c>
      <c r="G9" s="6" t="str">
        <f t="array" ref="G9">INDEX('Aceite de Oliva'!$A$260:$YH$260,,MAX(IF('Aceite de Oliva'!$A$260:$YH$260&lt;&gt;"",COLUMN('Aceite de Oliva'!$A$260:$YH$260)))-(7*G8))</f>
        <v xml:space="preserve"> OCTUBRE 17</v>
      </c>
      <c r="H9" s="6" t="str">
        <f t="array" ref="H9">INDEX('Aceite de Oliva'!$A$260:$YH$260,,MAX(IF('Aceite de Oliva'!$A$260:$YH$260&lt;&gt;"",COLUMN('Aceite de Oliva'!$A$260:$YH$260)))-(7*H8))</f>
        <v xml:space="preserve"> NOVIEMBRE 17</v>
      </c>
      <c r="I9" s="6" t="str">
        <f t="array" ref="I9">INDEX('Aceite de Oliva'!$A$260:$YH$260,,MAX(IF('Aceite de Oliva'!$A$260:$YH$260&lt;&gt;"",COLUMN('Aceite de Oliva'!$A$260:$YH$260)))-(7*I8))</f>
        <v xml:space="preserve"> DICIEMBRE 17</v>
      </c>
      <c r="J9" s="6" t="str">
        <f t="array" ref="J9">INDEX('Aceite de Oliva'!$A$260:$YH$260,,MAX(IF('Aceite de Oliva'!$A$260:$YH$260&lt;&gt;"",COLUMN('Aceite de Oliva'!$A$260:$YH$260)))-(7*J8))</f>
        <v xml:space="preserve"> ENERO 18</v>
      </c>
      <c r="K9" s="6" t="str">
        <f t="array" ref="K9">INDEX('Aceite de Oliva'!$A$260:$YH$260,,MAX(IF('Aceite de Oliva'!$A$260:$YH$260&lt;&gt;"",COLUMN('Aceite de Oliva'!$A$260:$YH$260)))-(7*K8))</f>
        <v xml:space="preserve"> FEBRERO 18</v>
      </c>
      <c r="L9" s="6" t="str">
        <f t="array" ref="L9">INDEX('Aceite de Oliva'!$A$260:$YH$260,,MAX(IF('Aceite de Oliva'!$A$260:$YH$260&lt;&gt;"",COLUMN('Aceite de Oliva'!$A$260:$YH$260)))-(7*L8))</f>
        <v xml:space="preserve"> MARZO 18</v>
      </c>
      <c r="M9" s="6" t="str">
        <f t="array" ref="M9">INDEX('Aceite de Oliva'!$A$260:$YH$260,,MAX(IF('Aceite de Oliva'!$A$260:$YH$260&lt;&gt;"",COLUMN('Aceite de Oliva'!$A$260:$YH$260)))-(7*M8))</f>
        <v xml:space="preserve"> ABRIL 18</v>
      </c>
      <c r="N9" s="6" t="str">
        <f t="array" ref="N9">INDEX('Aceite de Oliva'!$A$260:$YH$260,,MAX(IF('Aceite de Oliva'!$A$260:$YH$260&lt;&gt;"",COLUMN('Aceite de Oliva'!$A$260:$YH$260)))-(7*N8))</f>
        <v xml:space="preserve"> MAYO 18</v>
      </c>
      <c r="O9" s="6" t="str">
        <f t="array" ref="O9">INDEX('Aceite de Oliva'!$A$260:$YH$260,,MAX(IF('Aceite de Oliva'!$A$260:$YH$260&lt;&gt;"",COLUMN('Aceite de Oliva'!$A$260:$YH$260)))-(7*O8))</f>
        <v xml:space="preserve"> JUNIO 18</v>
      </c>
      <c r="P9" t="str">
        <f t="array" ref="P9">INDEX('Aceite de Oliva'!$A$260:$YH$260,,MAX(IF('Aceite de Oliva'!$A$260:$YH$260&lt;&gt;"",COLUMN('Aceite de Oliva'!$A$260:$YH$260))))</f>
        <v xml:space="preserve"> JULIO 18</v>
      </c>
    </row>
    <row r="10" spans="1:17" x14ac:dyDescent="0.3">
      <c r="B10" s="15"/>
      <c r="C10" s="24">
        <v>2.2999999999999998</v>
      </c>
      <c r="E10" s="40">
        <f>INDEX('Aceite de Oliva'!$A$259:$YH$285,MATCH($B10,'Aceite de Oliva'!$A$259:$A$285,0),MATCH(E$5,'Aceite de Oliva'!$A$259:$YH$259,0))</f>
        <v>0.44000000000000006</v>
      </c>
      <c r="F10" s="40">
        <f>INDEX('Aceite de Oliva'!$A$259:$YH$285,MATCH($B10,'Aceite de Oliva'!$A$259:$A$285,0),MATCH(F$5,'Aceite de Oliva'!$A$259:$YH$259,0))</f>
        <v>0.86</v>
      </c>
      <c r="G10" s="40">
        <f>INDEX('Aceite de Oliva'!$A$259:$YH$285,MATCH($B10,'Aceite de Oliva'!$A$259:$A$285,0),MATCH(G$5,'Aceite de Oliva'!$A$259:$YH$259,0))</f>
        <v>0.19</v>
      </c>
      <c r="H10" s="40">
        <f>INDEX('Aceite de Oliva'!$A$259:$YH$285,MATCH($B10,'Aceite de Oliva'!$A$259:$A$285,0),MATCH(H$5,'Aceite de Oliva'!$A$259:$YH$259,0))</f>
        <v>1.3299999999999998</v>
      </c>
      <c r="I10" s="40">
        <f>INDEX('Aceite de Oliva'!$A$259:$YH$285,MATCH($B10,'Aceite de Oliva'!$A$259:$A$285,0),MATCH(I$5,'Aceite de Oliva'!$A$259:$YH$259,0))</f>
        <v>2.02</v>
      </c>
      <c r="J10" s="40">
        <f>INDEX('Aceite de Oliva'!$A$259:$YH$285,MATCH($B10,'Aceite de Oliva'!$A$259:$A$285,0),MATCH(J$5,'Aceite de Oliva'!$A$259:$YH$259,0))</f>
        <v>1.07</v>
      </c>
      <c r="K10" s="40">
        <f>INDEX('Aceite de Oliva'!$A$259:$YH$285,MATCH($B10,'Aceite de Oliva'!$A$259:$A$285,0),MATCH(K$5,'Aceite de Oliva'!$A$259:$YH$259,0))</f>
        <v>0.75</v>
      </c>
      <c r="L10" s="40">
        <f>INDEX('Aceite de Oliva'!$A$259:$YH$285,MATCH($B10,'Aceite de Oliva'!$A$259:$A$285,0),MATCH(L$5,'Aceite de Oliva'!$A$259:$YH$259,0))</f>
        <v>0.63</v>
      </c>
      <c r="M10" s="40">
        <f>INDEX('Aceite de Oliva'!$A$259:$YH$285,MATCH($B10,'Aceite de Oliva'!$A$259:$A$285,0),MATCH(M$5,'Aceite de Oliva'!$A$259:$YH$259,0))</f>
        <v>1.04</v>
      </c>
      <c r="N10" s="40">
        <f>INDEX('Aceite de Oliva'!$A$259:$YH$285,MATCH($B10,'Aceite de Oliva'!$A$259:$A$285,0),MATCH(N$5,'Aceite de Oliva'!$A$259:$YH$259,0))</f>
        <v>0.84000000000000008</v>
      </c>
      <c r="O10" s="40">
        <f>INDEX('Aceite de Oliva'!$A$259:$YH$285,MATCH($B10,'Aceite de Oliva'!$A$259:$A$285,0),MATCH(O$5,'Aceite de Oliva'!$A$259:$YH$259,0))</f>
        <v>0.78000000000000014</v>
      </c>
      <c r="P10" s="40">
        <f>INDEX('Aceite de Oliva'!$A$259:$YH$285,MATCH($B10,'Aceite de Oliva'!$A$259:$A$285,0),MATCH(P$5,'Aceite de Oliva'!$A$259:$YH$259,0))</f>
        <v>0.37</v>
      </c>
    </row>
    <row r="11" spans="1:17" x14ac:dyDescent="0.3">
      <c r="A11" s="6"/>
      <c r="B11" s="16">
        <f t="shared" ref="B11:B33" si="1">C10</f>
        <v>2.2999999999999998</v>
      </c>
      <c r="C11" s="17">
        <f t="shared" ref="C11:C32" si="2">B11+$C$7</f>
        <v>2.4</v>
      </c>
      <c r="E11" s="40">
        <f>INDEX('Aceite de Oliva'!$A$259:$YH$285,MATCH($B11,'Aceite de Oliva'!$A$259:$A$285,0),MATCH(E$5,'Aceite de Oliva'!$A$259:$YH$259,0))</f>
        <v>0.04</v>
      </c>
      <c r="F11" s="40">
        <f>INDEX('Aceite de Oliva'!$A$259:$YH$285,MATCH($B11,'Aceite de Oliva'!$A$259:$A$285,0),MATCH(F$5,'Aceite de Oliva'!$A$259:$YH$259,0))</f>
        <v>0.1</v>
      </c>
      <c r="G11" s="40">
        <f>INDEX('Aceite de Oliva'!$A$259:$YH$285,MATCH($B11,'Aceite de Oliva'!$A$259:$A$285,0),MATCH(G$5,'Aceite de Oliva'!$A$259:$YH$259,0))</f>
        <v>0.49</v>
      </c>
      <c r="H11" s="40">
        <f>INDEX('Aceite de Oliva'!$A$259:$YH$285,MATCH($B11,'Aceite de Oliva'!$A$259:$A$285,0),MATCH(H$5,'Aceite de Oliva'!$A$259:$YH$259,0))</f>
        <v>0.26</v>
      </c>
      <c r="I11" s="40">
        <f>INDEX('Aceite de Oliva'!$A$259:$YH$285,MATCH($B11,'Aceite de Oliva'!$A$259:$A$285,0),MATCH(I$5,'Aceite de Oliva'!$A$259:$YH$259,0))</f>
        <v>0.23</v>
      </c>
      <c r="J11" s="40">
        <f>INDEX('Aceite de Oliva'!$A$259:$YH$285,MATCH($B11,'Aceite de Oliva'!$A$259:$A$285,0),MATCH(J$5,'Aceite de Oliva'!$A$259:$YH$259,0))</f>
        <v>0.28000000000000003</v>
      </c>
      <c r="K11" s="40">
        <f>INDEX('Aceite de Oliva'!$A$259:$YH$285,MATCH($B11,'Aceite de Oliva'!$A$259:$A$285,0),MATCH(K$5,'Aceite de Oliva'!$A$259:$YH$259,0))</f>
        <v>0.33</v>
      </c>
      <c r="L11" s="40">
        <f>INDEX('Aceite de Oliva'!$A$259:$YH$285,MATCH($B11,'Aceite de Oliva'!$A$259:$A$285,0),MATCH(L$5,'Aceite de Oliva'!$A$259:$YH$259,0))</f>
        <v>0.15</v>
      </c>
      <c r="M11" s="40">
        <f>INDEX('Aceite de Oliva'!$A$259:$YH$285,MATCH($B11,'Aceite de Oliva'!$A$259:$A$285,0),MATCH(M$5,'Aceite de Oliva'!$A$259:$YH$259,0))</f>
        <v>0.4</v>
      </c>
      <c r="N11" s="40">
        <f>INDEX('Aceite de Oliva'!$A$259:$YH$285,MATCH($B11,'Aceite de Oliva'!$A$259:$A$285,0),MATCH(N$5,'Aceite de Oliva'!$A$259:$YH$259,0))</f>
        <v>0.53</v>
      </c>
      <c r="O11" s="40">
        <f>INDEX('Aceite de Oliva'!$A$259:$YH$285,MATCH($B11,'Aceite de Oliva'!$A$259:$A$285,0),MATCH(O$5,'Aceite de Oliva'!$A$259:$YH$259,0))</f>
        <v>0.24</v>
      </c>
      <c r="P11" s="40">
        <f>INDEX('Aceite de Oliva'!$A$259:$YH$285,MATCH($B11,'Aceite de Oliva'!$A$259:$A$285,0),MATCH(P$5,'Aceite de Oliva'!$A$259:$YH$259,0))</f>
        <v>0.36</v>
      </c>
    </row>
    <row r="12" spans="1:17" x14ac:dyDescent="0.3">
      <c r="A12" s="6"/>
      <c r="B12" s="16">
        <f t="shared" si="1"/>
        <v>2.4</v>
      </c>
      <c r="C12" s="18">
        <f t="shared" si="2"/>
        <v>2.5</v>
      </c>
      <c r="E12" s="40">
        <f>INDEX('Aceite de Oliva'!$A$259:$YH$285,MATCH($B12,'Aceite de Oliva'!$A$259:$A$285,0),MATCH(E$5,'Aceite de Oliva'!$A$259:$YH$259,0))</f>
        <v>0.14000000000000001</v>
      </c>
      <c r="F12" s="40">
        <f>INDEX('Aceite de Oliva'!$A$259:$YH$285,MATCH($B12,'Aceite de Oliva'!$A$259:$A$285,0),MATCH(F$5,'Aceite de Oliva'!$A$259:$YH$259,0))</f>
        <v>0.13</v>
      </c>
      <c r="G12" s="40">
        <f>INDEX('Aceite de Oliva'!$A$259:$YH$285,MATCH($B12,'Aceite de Oliva'!$A$259:$A$285,0),MATCH(G$5,'Aceite de Oliva'!$A$259:$YH$259,0))</f>
        <v>0.28000000000000003</v>
      </c>
      <c r="H12" s="40">
        <f>INDEX('Aceite de Oliva'!$A$259:$YH$285,MATCH($B12,'Aceite de Oliva'!$A$259:$A$285,0),MATCH(H$5,'Aceite de Oliva'!$A$259:$YH$259,0))</f>
        <v>0.26</v>
      </c>
      <c r="I12" s="40">
        <f>INDEX('Aceite de Oliva'!$A$259:$YH$285,MATCH($B12,'Aceite de Oliva'!$A$259:$A$285,0),MATCH(I$5,'Aceite de Oliva'!$A$259:$YH$259,0))</f>
        <v>0.68</v>
      </c>
      <c r="J12" s="40">
        <f>INDEX('Aceite de Oliva'!$A$259:$YH$285,MATCH($B12,'Aceite de Oliva'!$A$259:$A$285,0),MATCH(J$5,'Aceite de Oliva'!$A$259:$YH$259,0))</f>
        <v>0.51</v>
      </c>
      <c r="K12" s="40">
        <f>INDEX('Aceite de Oliva'!$A$259:$YH$285,MATCH($B12,'Aceite de Oliva'!$A$259:$A$285,0),MATCH(K$5,'Aceite de Oliva'!$A$259:$YH$259,0))</f>
        <v>0.09</v>
      </c>
      <c r="L12" s="40">
        <f>INDEX('Aceite de Oliva'!$A$259:$YH$285,MATCH($B12,'Aceite de Oliva'!$A$259:$A$285,0),MATCH(L$5,'Aceite de Oliva'!$A$259:$YH$259,0))</f>
        <v>0.04</v>
      </c>
      <c r="M12" s="40">
        <f>INDEX('Aceite de Oliva'!$A$259:$YH$285,MATCH($B12,'Aceite de Oliva'!$A$259:$A$285,0),MATCH(M$5,'Aceite de Oliva'!$A$259:$YH$259,0))</f>
        <v>0.41</v>
      </c>
      <c r="N12" s="40">
        <f>INDEX('Aceite de Oliva'!$A$259:$YH$285,MATCH($B12,'Aceite de Oliva'!$A$259:$A$285,0),MATCH(N$5,'Aceite de Oliva'!$A$259:$YH$259,0))</f>
        <v>0.22999999999999998</v>
      </c>
      <c r="O12" s="40">
        <f>INDEX('Aceite de Oliva'!$A$259:$YH$285,MATCH($B12,'Aceite de Oliva'!$A$259:$A$285,0),MATCH(O$5,'Aceite de Oliva'!$A$259:$YH$259,0))</f>
        <v>0.27</v>
      </c>
      <c r="P12" s="40">
        <f>INDEX('Aceite de Oliva'!$A$259:$YH$285,MATCH($B12,'Aceite de Oliva'!$A$259:$A$285,0),MATCH(P$5,'Aceite de Oliva'!$A$259:$YH$259,0))</f>
        <v>7.0000000000000007E-2</v>
      </c>
    </row>
    <row r="13" spans="1:17" x14ac:dyDescent="0.3">
      <c r="A13" s="6"/>
      <c r="B13" s="19">
        <f t="shared" si="1"/>
        <v>2.5</v>
      </c>
      <c r="C13" s="17">
        <f t="shared" si="2"/>
        <v>2.6</v>
      </c>
      <c r="E13" s="40">
        <f>INDEX('Aceite de Oliva'!$A$259:$YH$285,MATCH($B13,'Aceite de Oliva'!$A$259:$A$285,0),MATCH(E$5,'Aceite de Oliva'!$A$259:$YH$259,0))</f>
        <v>0.09</v>
      </c>
      <c r="F13" s="40">
        <f>INDEX('Aceite de Oliva'!$A$259:$YH$285,MATCH($B13,'Aceite de Oliva'!$A$259:$A$285,0),MATCH(F$5,'Aceite de Oliva'!$A$259:$YH$259,0))</f>
        <v>7.0000000000000007E-2</v>
      </c>
      <c r="G13" s="40">
        <f>INDEX('Aceite de Oliva'!$A$259:$YH$285,MATCH($B13,'Aceite de Oliva'!$A$259:$A$285,0),MATCH(G$5,'Aceite de Oliva'!$A$259:$YH$259,0))</f>
        <v>0.68</v>
      </c>
      <c r="H13" s="40">
        <f>INDEX('Aceite de Oliva'!$A$259:$YH$285,MATCH($B13,'Aceite de Oliva'!$A$259:$A$285,0),MATCH(H$5,'Aceite de Oliva'!$A$259:$YH$259,0))</f>
        <v>0.43</v>
      </c>
      <c r="I13" s="40">
        <f>INDEX('Aceite de Oliva'!$A$259:$YH$285,MATCH($B13,'Aceite de Oliva'!$A$259:$A$285,0),MATCH(I$5,'Aceite de Oliva'!$A$259:$YH$259,0))</f>
        <v>0.2</v>
      </c>
      <c r="J13" s="40">
        <f>INDEX('Aceite de Oliva'!$A$259:$YH$285,MATCH($B13,'Aceite de Oliva'!$A$259:$A$285,0),MATCH(J$5,'Aceite de Oliva'!$A$259:$YH$259,0))</f>
        <v>0.31000000000000005</v>
      </c>
      <c r="K13" s="40">
        <f>INDEX('Aceite de Oliva'!$A$259:$YH$285,MATCH($B13,'Aceite de Oliva'!$A$259:$A$285,0),MATCH(K$5,'Aceite de Oliva'!$A$259:$YH$259,0))</f>
        <v>0.47</v>
      </c>
      <c r="L13" s="40">
        <f>INDEX('Aceite de Oliva'!$A$259:$YH$285,MATCH($B13,'Aceite de Oliva'!$A$259:$A$285,0),MATCH(L$5,'Aceite de Oliva'!$A$259:$YH$259,0))</f>
        <v>0.19</v>
      </c>
      <c r="M13" s="40">
        <f>INDEX('Aceite de Oliva'!$A$259:$YH$285,MATCH($B13,'Aceite de Oliva'!$A$259:$A$285,0),MATCH(M$5,'Aceite de Oliva'!$A$259:$YH$259,0))</f>
        <v>7.0000000000000007E-2</v>
      </c>
      <c r="N13" s="40">
        <f>INDEX('Aceite de Oliva'!$A$259:$YH$285,MATCH($B13,'Aceite de Oliva'!$A$259:$A$285,0),MATCH(N$5,'Aceite de Oliva'!$A$259:$YH$259,0))</f>
        <v>0.03</v>
      </c>
      <c r="O13" s="40">
        <f>INDEX('Aceite de Oliva'!$A$259:$YH$285,MATCH($B13,'Aceite de Oliva'!$A$259:$A$285,0),MATCH(O$5,'Aceite de Oliva'!$A$259:$YH$259,0))</f>
        <v>0.21</v>
      </c>
      <c r="P13" s="40">
        <f>INDEX('Aceite de Oliva'!$A$259:$YH$285,MATCH($B13,'Aceite de Oliva'!$A$259:$A$285,0),MATCH(P$5,'Aceite de Oliva'!$A$259:$YH$259,0))</f>
        <v>0.16</v>
      </c>
    </row>
    <row r="14" spans="1:17" x14ac:dyDescent="0.3">
      <c r="A14" s="6"/>
      <c r="B14" s="16">
        <f t="shared" si="1"/>
        <v>2.6</v>
      </c>
      <c r="C14" s="17">
        <f t="shared" si="2"/>
        <v>2.7</v>
      </c>
      <c r="E14" s="40">
        <f>INDEX('Aceite de Oliva'!$A$259:$YH$285,MATCH($B14,'Aceite de Oliva'!$A$259:$A$285,0),MATCH(E$5,'Aceite de Oliva'!$A$259:$YH$259,0))</f>
        <v>0.46</v>
      </c>
      <c r="F14" s="40">
        <f>INDEX('Aceite de Oliva'!$A$259:$YH$285,MATCH($B14,'Aceite de Oliva'!$A$259:$A$285,0),MATCH(F$5,'Aceite de Oliva'!$A$259:$YH$259,0))</f>
        <v>0.42</v>
      </c>
      <c r="G14" s="40">
        <f>INDEX('Aceite de Oliva'!$A$259:$YH$285,MATCH($B14,'Aceite de Oliva'!$A$259:$A$285,0),MATCH(G$5,'Aceite de Oliva'!$A$259:$YH$259,0))</f>
        <v>0.63</v>
      </c>
      <c r="H14" s="40">
        <f>INDEX('Aceite de Oliva'!$A$259:$YH$285,MATCH($B14,'Aceite de Oliva'!$A$259:$A$285,0),MATCH(H$5,'Aceite de Oliva'!$A$259:$YH$259,0))</f>
        <v>0.11000000000000001</v>
      </c>
      <c r="I14" s="40">
        <f>INDEX('Aceite de Oliva'!$A$259:$YH$285,MATCH($B14,'Aceite de Oliva'!$A$259:$A$285,0),MATCH(I$5,'Aceite de Oliva'!$A$259:$YH$259,0))</f>
        <v>0.48</v>
      </c>
      <c r="J14" s="40">
        <f>INDEX('Aceite de Oliva'!$A$259:$YH$285,MATCH($B14,'Aceite de Oliva'!$A$259:$A$285,0),MATCH(J$5,'Aceite de Oliva'!$A$259:$YH$259,0))</f>
        <v>0.15</v>
      </c>
      <c r="K14" s="40">
        <f>INDEX('Aceite de Oliva'!$A$259:$YH$285,MATCH($B14,'Aceite de Oliva'!$A$259:$A$285,0),MATCH(K$5,'Aceite de Oliva'!$A$259:$YH$259,0))</f>
        <v>0.58000000000000007</v>
      </c>
      <c r="L14" s="40">
        <f>INDEX('Aceite de Oliva'!$A$259:$YH$285,MATCH($B14,'Aceite de Oliva'!$A$259:$A$285,0),MATCH(L$5,'Aceite de Oliva'!$A$259:$YH$259,0))</f>
        <v>0.3</v>
      </c>
      <c r="M14" s="40">
        <f>INDEX('Aceite de Oliva'!$A$259:$YH$285,MATCH($B14,'Aceite de Oliva'!$A$259:$A$285,0),MATCH(M$5,'Aceite de Oliva'!$A$259:$YH$259,0))</f>
        <v>0.28000000000000003</v>
      </c>
      <c r="N14" s="40">
        <f>INDEX('Aceite de Oliva'!$A$259:$YH$285,MATCH($B14,'Aceite de Oliva'!$A$259:$A$285,0),MATCH(N$5,'Aceite de Oliva'!$A$259:$YH$259,0))</f>
        <v>0.4</v>
      </c>
      <c r="O14" s="40">
        <f>INDEX('Aceite de Oliva'!$A$259:$YH$285,MATCH($B14,'Aceite de Oliva'!$A$259:$A$285,0),MATCH(O$5,'Aceite de Oliva'!$A$259:$YH$259,0))</f>
        <v>0.59</v>
      </c>
      <c r="P14" s="40">
        <f>INDEX('Aceite de Oliva'!$A$259:$YH$285,MATCH($B14,'Aceite de Oliva'!$A$259:$A$285,0),MATCH(P$5,'Aceite de Oliva'!$A$259:$YH$259,0))</f>
        <v>0.65</v>
      </c>
    </row>
    <row r="15" spans="1:17" x14ac:dyDescent="0.3">
      <c r="A15" s="6"/>
      <c r="B15" s="16">
        <f t="shared" si="1"/>
        <v>2.7</v>
      </c>
      <c r="C15" s="17">
        <f t="shared" si="2"/>
        <v>2.8000000000000003</v>
      </c>
      <c r="E15" s="40">
        <f>INDEX('Aceite de Oliva'!$A$259:$YH$285,MATCH($B15,'Aceite de Oliva'!$A$259:$A$285,0),MATCH(E$5,'Aceite de Oliva'!$A$259:$YH$259,0))</f>
        <v>0.2</v>
      </c>
      <c r="F15" s="40">
        <f>INDEX('Aceite de Oliva'!$A$259:$YH$285,MATCH($B15,'Aceite de Oliva'!$A$259:$A$285,0),MATCH(F$5,'Aceite de Oliva'!$A$259:$YH$259,0))</f>
        <v>0</v>
      </c>
      <c r="G15" s="40">
        <f>INDEX('Aceite de Oliva'!$A$259:$YH$285,MATCH($B15,'Aceite de Oliva'!$A$259:$A$285,0),MATCH(G$5,'Aceite de Oliva'!$A$259:$YH$259,0))</f>
        <v>7.0000000000000007E-2</v>
      </c>
      <c r="H15" s="40">
        <f>INDEX('Aceite de Oliva'!$A$259:$YH$285,MATCH($B15,'Aceite de Oliva'!$A$259:$A$285,0),MATCH(H$5,'Aceite de Oliva'!$A$259:$YH$259,0))</f>
        <v>0.08</v>
      </c>
      <c r="I15" s="40">
        <f>INDEX('Aceite de Oliva'!$A$259:$YH$285,MATCH($B15,'Aceite de Oliva'!$A$259:$A$285,0),MATCH(I$5,'Aceite de Oliva'!$A$259:$YH$259,0))</f>
        <v>0.05</v>
      </c>
      <c r="J15" s="40">
        <f>INDEX('Aceite de Oliva'!$A$259:$YH$285,MATCH($B15,'Aceite de Oliva'!$A$259:$A$285,0),MATCH(J$5,'Aceite de Oliva'!$A$259:$YH$259,0))</f>
        <v>7.0000000000000007E-2</v>
      </c>
      <c r="K15" s="40">
        <f>INDEX('Aceite de Oliva'!$A$259:$YH$285,MATCH($B15,'Aceite de Oliva'!$A$259:$A$285,0),MATCH(K$5,'Aceite de Oliva'!$A$259:$YH$259,0))</f>
        <v>0.1</v>
      </c>
      <c r="L15" s="40">
        <f>INDEX('Aceite de Oliva'!$A$259:$YH$285,MATCH($B15,'Aceite de Oliva'!$A$259:$A$285,0),MATCH(L$5,'Aceite de Oliva'!$A$259:$YH$259,0))</f>
        <v>0.36000000000000004</v>
      </c>
      <c r="M15" s="40">
        <f>INDEX('Aceite de Oliva'!$A$259:$YH$285,MATCH($B15,'Aceite de Oliva'!$A$259:$A$285,0),MATCH(M$5,'Aceite de Oliva'!$A$259:$YH$259,0))</f>
        <v>0.27</v>
      </c>
      <c r="N15" s="40">
        <f>INDEX('Aceite de Oliva'!$A$259:$YH$285,MATCH($B15,'Aceite de Oliva'!$A$259:$A$285,0),MATCH(N$5,'Aceite de Oliva'!$A$259:$YH$259,0))</f>
        <v>7.0000000000000007E-2</v>
      </c>
      <c r="O15" s="40">
        <f>INDEX('Aceite de Oliva'!$A$259:$YH$285,MATCH($B15,'Aceite de Oliva'!$A$259:$A$285,0),MATCH(O$5,'Aceite de Oliva'!$A$259:$YH$259,0))</f>
        <v>1.4500000000000002</v>
      </c>
      <c r="P15" s="40">
        <f>INDEX('Aceite de Oliva'!$A$259:$YH$285,MATCH($B15,'Aceite de Oliva'!$A$259:$A$285,0),MATCH(P$5,'Aceite de Oliva'!$A$259:$YH$259,0))</f>
        <v>0.36</v>
      </c>
    </row>
    <row r="16" spans="1:17" x14ac:dyDescent="0.3">
      <c r="A16" s="6"/>
      <c r="B16" s="16">
        <f t="shared" si="1"/>
        <v>2.8000000000000003</v>
      </c>
      <c r="C16" s="17">
        <f t="shared" si="2"/>
        <v>2.9000000000000004</v>
      </c>
      <c r="E16" s="40">
        <f>INDEX('Aceite de Oliva'!$A$259:$YH$285,MATCH($B16,'Aceite de Oliva'!$A$259:$A$285,0),MATCH(E$5,'Aceite de Oliva'!$A$259:$YH$259,0))</f>
        <v>0.24</v>
      </c>
      <c r="F16" s="40">
        <f>INDEX('Aceite de Oliva'!$A$259:$YH$285,MATCH($B16,'Aceite de Oliva'!$A$259:$A$285,0),MATCH(F$5,'Aceite de Oliva'!$A$259:$YH$259,0))</f>
        <v>0.23</v>
      </c>
      <c r="G16" s="40">
        <f>INDEX('Aceite de Oliva'!$A$259:$YH$285,MATCH($B16,'Aceite de Oliva'!$A$259:$A$285,0),MATCH(G$5,'Aceite de Oliva'!$A$259:$YH$259,0))</f>
        <v>0.28000000000000003</v>
      </c>
      <c r="H16" s="40">
        <f>INDEX('Aceite de Oliva'!$A$259:$YH$285,MATCH($B16,'Aceite de Oliva'!$A$259:$A$285,0),MATCH(H$5,'Aceite de Oliva'!$A$259:$YH$259,0))</f>
        <v>0.44999999999999996</v>
      </c>
      <c r="I16" s="40">
        <f>INDEX('Aceite de Oliva'!$A$259:$YH$285,MATCH($B16,'Aceite de Oliva'!$A$259:$A$285,0),MATCH(I$5,'Aceite de Oliva'!$A$259:$YH$259,0))</f>
        <v>0.14000000000000001</v>
      </c>
      <c r="J16" s="40">
        <f>INDEX('Aceite de Oliva'!$A$259:$YH$285,MATCH($B16,'Aceite de Oliva'!$A$259:$A$285,0),MATCH(J$5,'Aceite de Oliva'!$A$259:$YH$259,0))</f>
        <v>0</v>
      </c>
      <c r="K16" s="40">
        <f>INDEX('Aceite de Oliva'!$A$259:$YH$285,MATCH($B16,'Aceite de Oliva'!$A$259:$A$285,0),MATCH(K$5,'Aceite de Oliva'!$A$259:$YH$259,0))</f>
        <v>0.35</v>
      </c>
      <c r="L16" s="40">
        <f>INDEX('Aceite de Oliva'!$A$259:$YH$285,MATCH($B16,'Aceite de Oliva'!$A$259:$A$285,0),MATCH(L$5,'Aceite de Oliva'!$A$259:$YH$259,0))</f>
        <v>0.05</v>
      </c>
      <c r="M16" s="40">
        <f>INDEX('Aceite de Oliva'!$A$259:$YH$285,MATCH($B16,'Aceite de Oliva'!$A$259:$A$285,0),MATCH(M$5,'Aceite de Oliva'!$A$259:$YH$259,0))</f>
        <v>0</v>
      </c>
      <c r="N16" s="40">
        <f>INDEX('Aceite de Oliva'!$A$259:$YH$285,MATCH($B16,'Aceite de Oliva'!$A$259:$A$285,0),MATCH(N$5,'Aceite de Oliva'!$A$259:$YH$259,0))</f>
        <v>0.04</v>
      </c>
      <c r="O16" s="40">
        <f>INDEX('Aceite de Oliva'!$A$259:$YH$285,MATCH($B16,'Aceite de Oliva'!$A$259:$A$285,0),MATCH(O$5,'Aceite de Oliva'!$A$259:$YH$259,0))</f>
        <v>0.32999999999999996</v>
      </c>
      <c r="P16" s="40">
        <f>INDEX('Aceite de Oliva'!$A$259:$YH$285,MATCH($B16,'Aceite de Oliva'!$A$259:$A$285,0),MATCH(P$5,'Aceite de Oliva'!$A$259:$YH$259,0))</f>
        <v>1.6199999999999999</v>
      </c>
    </row>
    <row r="17" spans="1:16" x14ac:dyDescent="0.3">
      <c r="A17" s="6"/>
      <c r="B17" s="16">
        <f t="shared" si="1"/>
        <v>2.9000000000000004</v>
      </c>
      <c r="C17" s="17">
        <f t="shared" si="2"/>
        <v>3.0000000000000004</v>
      </c>
      <c r="E17" s="40">
        <f>INDEX('Aceite de Oliva'!$A$259:$YH$285,MATCH($B17,'Aceite de Oliva'!$A$259:$A$285,0),MATCH(E$5,'Aceite de Oliva'!$A$259:$YH$259,0))</f>
        <v>0.03</v>
      </c>
      <c r="F17" s="40">
        <f>INDEX('Aceite de Oliva'!$A$259:$YH$285,MATCH($B17,'Aceite de Oliva'!$A$259:$A$285,0),MATCH(F$5,'Aceite de Oliva'!$A$259:$YH$259,0))</f>
        <v>0</v>
      </c>
      <c r="G17" s="40">
        <f>INDEX('Aceite de Oliva'!$A$259:$YH$285,MATCH($B17,'Aceite de Oliva'!$A$259:$A$285,0),MATCH(G$5,'Aceite de Oliva'!$A$259:$YH$259,0))</f>
        <v>7.0000000000000007E-2</v>
      </c>
      <c r="H17" s="40">
        <f>INDEX('Aceite de Oliva'!$A$259:$YH$285,MATCH($B17,'Aceite de Oliva'!$A$259:$A$285,0),MATCH(H$5,'Aceite de Oliva'!$A$259:$YH$259,0))</f>
        <v>0.24</v>
      </c>
      <c r="I17" s="40">
        <f>INDEX('Aceite de Oliva'!$A$259:$YH$285,MATCH($B17,'Aceite de Oliva'!$A$259:$A$285,0),MATCH(I$5,'Aceite de Oliva'!$A$259:$YH$259,0))</f>
        <v>0.16</v>
      </c>
      <c r="J17" s="40">
        <f>INDEX('Aceite de Oliva'!$A$259:$YH$285,MATCH($B17,'Aceite de Oliva'!$A$259:$A$285,0),MATCH(J$5,'Aceite de Oliva'!$A$259:$YH$259,0))</f>
        <v>0.34</v>
      </c>
      <c r="K17" s="40">
        <f>INDEX('Aceite de Oliva'!$A$259:$YH$285,MATCH($B17,'Aceite de Oliva'!$A$259:$A$285,0),MATCH(K$5,'Aceite de Oliva'!$A$259:$YH$259,0))</f>
        <v>0.55000000000000004</v>
      </c>
      <c r="L17" s="40">
        <f>INDEX('Aceite de Oliva'!$A$259:$YH$285,MATCH($B17,'Aceite de Oliva'!$A$259:$A$285,0),MATCH(L$5,'Aceite de Oliva'!$A$259:$YH$259,0))</f>
        <v>9.0000000000000011E-2</v>
      </c>
      <c r="M17" s="40">
        <f>INDEX('Aceite de Oliva'!$A$259:$YH$285,MATCH($B17,'Aceite de Oliva'!$A$259:$A$285,0),MATCH(M$5,'Aceite de Oliva'!$A$259:$YH$259,0))</f>
        <v>0.28000000000000003</v>
      </c>
      <c r="N17" s="40">
        <f>INDEX('Aceite de Oliva'!$A$259:$YH$285,MATCH($B17,'Aceite de Oliva'!$A$259:$A$285,0),MATCH(N$5,'Aceite de Oliva'!$A$259:$YH$259,0))</f>
        <v>4.07</v>
      </c>
      <c r="O17" s="40">
        <f>INDEX('Aceite de Oliva'!$A$259:$YH$285,MATCH($B17,'Aceite de Oliva'!$A$259:$A$285,0),MATCH(O$5,'Aceite de Oliva'!$A$259:$YH$259,0))</f>
        <v>5.51</v>
      </c>
      <c r="P17" s="40">
        <f>INDEX('Aceite de Oliva'!$A$259:$YH$285,MATCH($B17,'Aceite de Oliva'!$A$259:$A$285,0),MATCH(P$5,'Aceite de Oliva'!$A$259:$YH$259,0))</f>
        <v>8.52</v>
      </c>
    </row>
    <row r="18" spans="1:16" x14ac:dyDescent="0.3">
      <c r="B18" s="16">
        <f t="shared" si="1"/>
        <v>3.0000000000000004</v>
      </c>
      <c r="C18" s="17">
        <f t="shared" si="2"/>
        <v>3.1000000000000005</v>
      </c>
      <c r="E18" s="40">
        <f>INDEX('Aceite de Oliva'!$A$259:$YH$285,MATCH($B18,'Aceite de Oliva'!$A$259:$A$285,0),MATCH(E$5,'Aceite de Oliva'!$A$259:$YH$259,0))</f>
        <v>0.27999999999999997</v>
      </c>
      <c r="F18" s="40">
        <f>INDEX('Aceite de Oliva'!$A$259:$YH$285,MATCH($B18,'Aceite de Oliva'!$A$259:$A$285,0),MATCH(F$5,'Aceite de Oliva'!$A$259:$YH$259,0))</f>
        <v>0.22</v>
      </c>
      <c r="G18" s="40">
        <f>INDEX('Aceite de Oliva'!$A$259:$YH$285,MATCH($B18,'Aceite de Oliva'!$A$259:$A$285,0),MATCH(G$5,'Aceite de Oliva'!$A$259:$YH$259,0))</f>
        <v>0.1</v>
      </c>
      <c r="H18" s="40">
        <f>INDEX('Aceite de Oliva'!$A$259:$YH$285,MATCH($B18,'Aceite de Oliva'!$A$259:$A$285,0),MATCH(H$5,'Aceite de Oliva'!$A$259:$YH$259,0))</f>
        <v>0.32</v>
      </c>
      <c r="I18" s="40">
        <f>INDEX('Aceite de Oliva'!$A$259:$YH$285,MATCH($B18,'Aceite de Oliva'!$A$259:$A$285,0),MATCH(I$5,'Aceite de Oliva'!$A$259:$YH$259,0))</f>
        <v>0.3</v>
      </c>
      <c r="J18" s="40">
        <f>INDEX('Aceite de Oliva'!$A$259:$YH$285,MATCH($B18,'Aceite de Oliva'!$A$259:$A$285,0),MATCH(J$5,'Aceite de Oliva'!$A$259:$YH$259,0))</f>
        <v>7.82</v>
      </c>
      <c r="K18" s="40">
        <f>INDEX('Aceite de Oliva'!$A$259:$YH$285,MATCH($B18,'Aceite de Oliva'!$A$259:$A$285,0),MATCH(K$5,'Aceite de Oliva'!$A$259:$YH$259,0))</f>
        <v>0.33</v>
      </c>
      <c r="L18" s="40">
        <f>INDEX('Aceite de Oliva'!$A$259:$YH$285,MATCH($B18,'Aceite de Oliva'!$A$259:$A$285,0),MATCH(L$5,'Aceite de Oliva'!$A$259:$YH$259,0))</f>
        <v>0.13</v>
      </c>
      <c r="M18" s="40">
        <f>INDEX('Aceite de Oliva'!$A$259:$YH$285,MATCH($B18,'Aceite de Oliva'!$A$259:$A$285,0),MATCH(M$5,'Aceite de Oliva'!$A$259:$YH$259,0))</f>
        <v>0.23</v>
      </c>
      <c r="N18" s="40">
        <f>INDEX('Aceite de Oliva'!$A$259:$YH$285,MATCH($B18,'Aceite de Oliva'!$A$259:$A$285,0),MATCH(N$5,'Aceite de Oliva'!$A$259:$YH$259,0))</f>
        <v>0.44</v>
      </c>
      <c r="O18" s="40">
        <f>INDEX('Aceite de Oliva'!$A$259:$YH$285,MATCH($B18,'Aceite de Oliva'!$A$259:$A$285,0),MATCH(O$5,'Aceite de Oliva'!$A$259:$YH$259,0))</f>
        <v>0.73</v>
      </c>
      <c r="P18" s="40">
        <f>INDEX('Aceite de Oliva'!$A$259:$YH$285,MATCH($B18,'Aceite de Oliva'!$A$259:$A$285,0),MATCH(P$5,'Aceite de Oliva'!$A$259:$YH$259,0))</f>
        <v>1.49</v>
      </c>
    </row>
    <row r="19" spans="1:16" x14ac:dyDescent="0.3">
      <c r="B19" s="16">
        <f t="shared" si="1"/>
        <v>3.1000000000000005</v>
      </c>
      <c r="C19" s="17">
        <f t="shared" si="2"/>
        <v>3.2000000000000006</v>
      </c>
      <c r="E19" s="40">
        <f>INDEX('Aceite de Oliva'!$A$259:$YH$285,MATCH($B19,'Aceite de Oliva'!$A$259:$A$285,0),MATCH(E$5,'Aceite de Oliva'!$A$259:$YH$259,0))</f>
        <v>0.21</v>
      </c>
      <c r="F19" s="40">
        <f>INDEX('Aceite de Oliva'!$A$259:$YH$285,MATCH($B19,'Aceite de Oliva'!$A$259:$A$285,0),MATCH(F$5,'Aceite de Oliva'!$A$259:$YH$259,0))</f>
        <v>0.2</v>
      </c>
      <c r="G19" s="40">
        <f>INDEX('Aceite de Oliva'!$A$259:$YH$285,MATCH($B19,'Aceite de Oliva'!$A$259:$A$285,0),MATCH(G$5,'Aceite de Oliva'!$A$259:$YH$259,0))</f>
        <v>0</v>
      </c>
      <c r="H19" s="40">
        <f>INDEX('Aceite de Oliva'!$A$259:$YH$285,MATCH($B19,'Aceite de Oliva'!$A$259:$A$285,0),MATCH(H$5,'Aceite de Oliva'!$A$259:$YH$259,0))</f>
        <v>0.52</v>
      </c>
      <c r="I19" s="40">
        <f>INDEX('Aceite de Oliva'!$A$259:$YH$285,MATCH($B19,'Aceite de Oliva'!$A$259:$A$285,0),MATCH(I$5,'Aceite de Oliva'!$A$259:$YH$259,0))</f>
        <v>0</v>
      </c>
      <c r="J19" s="40">
        <f>INDEX('Aceite de Oliva'!$A$259:$YH$285,MATCH($B19,'Aceite de Oliva'!$A$259:$A$285,0),MATCH(J$5,'Aceite de Oliva'!$A$259:$YH$259,0))</f>
        <v>7.0000000000000007E-2</v>
      </c>
      <c r="K19" s="40">
        <f>INDEX('Aceite de Oliva'!$A$259:$YH$285,MATCH($B19,'Aceite de Oliva'!$A$259:$A$285,0),MATCH(K$5,'Aceite de Oliva'!$A$259:$YH$259,0))</f>
        <v>0</v>
      </c>
      <c r="L19" s="40">
        <f>INDEX('Aceite de Oliva'!$A$259:$YH$285,MATCH($B19,'Aceite de Oliva'!$A$259:$A$285,0),MATCH(L$5,'Aceite de Oliva'!$A$259:$YH$259,0))</f>
        <v>0.08</v>
      </c>
      <c r="M19" s="40">
        <f>INDEX('Aceite de Oliva'!$A$259:$YH$285,MATCH($B19,'Aceite de Oliva'!$A$259:$A$285,0),MATCH(M$5,'Aceite de Oliva'!$A$259:$YH$259,0))</f>
        <v>1.85</v>
      </c>
      <c r="N19" s="40">
        <f>INDEX('Aceite de Oliva'!$A$259:$YH$285,MATCH($B19,'Aceite de Oliva'!$A$259:$A$285,0),MATCH(N$5,'Aceite de Oliva'!$A$259:$YH$259,0))</f>
        <v>2.16</v>
      </c>
      <c r="O19" s="40">
        <f>INDEX('Aceite de Oliva'!$A$259:$YH$285,MATCH($B19,'Aceite de Oliva'!$A$259:$A$285,0),MATCH(O$5,'Aceite de Oliva'!$A$259:$YH$259,0))</f>
        <v>2.71</v>
      </c>
      <c r="P19" s="40">
        <f>INDEX('Aceite de Oliva'!$A$259:$YH$285,MATCH($B19,'Aceite de Oliva'!$A$259:$A$285,0),MATCH(P$5,'Aceite de Oliva'!$A$259:$YH$259,0))</f>
        <v>1.67</v>
      </c>
    </row>
    <row r="20" spans="1:16" x14ac:dyDescent="0.3">
      <c r="B20" s="16">
        <f t="shared" si="1"/>
        <v>3.2000000000000006</v>
      </c>
      <c r="C20" s="17">
        <f t="shared" si="2"/>
        <v>3.3000000000000007</v>
      </c>
      <c r="E20" s="40">
        <f>INDEX('Aceite de Oliva'!$A$259:$YH$285,MATCH($B20,'Aceite de Oliva'!$A$259:$A$285,0),MATCH(E$5,'Aceite de Oliva'!$A$259:$YH$259,0))</f>
        <v>0.11</v>
      </c>
      <c r="F20" s="40">
        <f>INDEX('Aceite de Oliva'!$A$259:$YH$285,MATCH($B20,'Aceite de Oliva'!$A$259:$A$285,0),MATCH(F$5,'Aceite de Oliva'!$A$259:$YH$259,0))</f>
        <v>0.11</v>
      </c>
      <c r="G20" s="40">
        <f>INDEX('Aceite de Oliva'!$A$259:$YH$285,MATCH($B20,'Aceite de Oliva'!$A$259:$A$285,0),MATCH(G$5,'Aceite de Oliva'!$A$259:$YH$259,0))</f>
        <v>0.73</v>
      </c>
      <c r="H20" s="40">
        <f>INDEX('Aceite de Oliva'!$A$259:$YH$285,MATCH($B20,'Aceite de Oliva'!$A$259:$A$285,0),MATCH(H$5,'Aceite de Oliva'!$A$259:$YH$259,0))</f>
        <v>0.75</v>
      </c>
      <c r="I20" s="40">
        <f>INDEX('Aceite de Oliva'!$A$259:$YH$285,MATCH($B20,'Aceite de Oliva'!$A$259:$A$285,0),MATCH(I$5,'Aceite de Oliva'!$A$259:$YH$259,0))</f>
        <v>0.28000000000000003</v>
      </c>
      <c r="J20" s="40">
        <f>INDEX('Aceite de Oliva'!$A$259:$YH$285,MATCH($B20,'Aceite de Oliva'!$A$259:$A$285,0),MATCH(J$5,'Aceite de Oliva'!$A$259:$YH$259,0))</f>
        <v>0.42</v>
      </c>
      <c r="K20" s="40">
        <f>INDEX('Aceite de Oliva'!$A$259:$YH$285,MATCH($B20,'Aceite de Oliva'!$A$259:$A$285,0),MATCH(K$5,'Aceite de Oliva'!$A$259:$YH$259,0))</f>
        <v>0.49</v>
      </c>
      <c r="L20" s="40">
        <f>INDEX('Aceite de Oliva'!$A$259:$YH$285,MATCH($B20,'Aceite de Oliva'!$A$259:$A$285,0),MATCH(L$5,'Aceite de Oliva'!$A$259:$YH$259,0))</f>
        <v>0.19</v>
      </c>
      <c r="M20" s="40">
        <f>INDEX('Aceite de Oliva'!$A$259:$YH$285,MATCH($B20,'Aceite de Oliva'!$A$259:$A$285,0),MATCH(M$5,'Aceite de Oliva'!$A$259:$YH$259,0))</f>
        <v>0.44999999999999996</v>
      </c>
      <c r="N20" s="40">
        <f>INDEX('Aceite de Oliva'!$A$259:$YH$285,MATCH($B20,'Aceite de Oliva'!$A$259:$A$285,0),MATCH(N$5,'Aceite de Oliva'!$A$259:$YH$259,0))</f>
        <v>1.3399999999999999</v>
      </c>
      <c r="O20" s="40">
        <f>INDEX('Aceite de Oliva'!$A$259:$YH$285,MATCH($B20,'Aceite de Oliva'!$A$259:$A$285,0),MATCH(O$5,'Aceite de Oliva'!$A$259:$YH$259,0))</f>
        <v>1.99</v>
      </c>
      <c r="P20" s="40">
        <f>INDEX('Aceite de Oliva'!$A$259:$YH$285,MATCH($B20,'Aceite de Oliva'!$A$259:$A$285,0),MATCH(P$5,'Aceite de Oliva'!$A$259:$YH$259,0))</f>
        <v>2.7</v>
      </c>
    </row>
    <row r="21" spans="1:16" x14ac:dyDescent="0.3">
      <c r="B21" s="16">
        <f t="shared" si="1"/>
        <v>3.3000000000000007</v>
      </c>
      <c r="C21" s="17">
        <f t="shared" si="2"/>
        <v>3.4000000000000008</v>
      </c>
      <c r="E21" s="40">
        <f>INDEX('Aceite de Oliva'!$A$259:$YH$285,MATCH($B21,'Aceite de Oliva'!$A$259:$A$285,0),MATCH(E$5,'Aceite de Oliva'!$A$259:$YH$259,0))</f>
        <v>1.32</v>
      </c>
      <c r="F21" s="40">
        <f>INDEX('Aceite de Oliva'!$A$259:$YH$285,MATCH($B21,'Aceite de Oliva'!$A$259:$A$285,0),MATCH(F$5,'Aceite de Oliva'!$A$259:$YH$259,0))</f>
        <v>2.02</v>
      </c>
      <c r="G21" s="40">
        <f>INDEX('Aceite de Oliva'!$A$259:$YH$285,MATCH($B21,'Aceite de Oliva'!$A$259:$A$285,0),MATCH(G$5,'Aceite de Oliva'!$A$259:$YH$259,0))</f>
        <v>1.42</v>
      </c>
      <c r="H21" s="40">
        <f>INDEX('Aceite de Oliva'!$A$259:$YH$285,MATCH($B21,'Aceite de Oliva'!$A$259:$A$285,0),MATCH(H$5,'Aceite de Oliva'!$A$259:$YH$259,0))</f>
        <v>1.76</v>
      </c>
      <c r="I21" s="40">
        <f>INDEX('Aceite de Oliva'!$A$259:$YH$285,MATCH($B21,'Aceite de Oliva'!$A$259:$A$285,0),MATCH(I$5,'Aceite de Oliva'!$A$259:$YH$259,0))</f>
        <v>1.74</v>
      </c>
      <c r="J21" s="40">
        <f>INDEX('Aceite de Oliva'!$A$259:$YH$285,MATCH($B21,'Aceite de Oliva'!$A$259:$A$285,0),MATCH(J$5,'Aceite de Oliva'!$A$259:$YH$259,0))</f>
        <v>1.88</v>
      </c>
      <c r="K21" s="40">
        <f>INDEX('Aceite de Oliva'!$A$259:$YH$285,MATCH($B21,'Aceite de Oliva'!$A$259:$A$285,0),MATCH(K$5,'Aceite de Oliva'!$A$259:$YH$259,0))</f>
        <v>1.88</v>
      </c>
      <c r="L21" s="40">
        <f>INDEX('Aceite de Oliva'!$A$259:$YH$285,MATCH($B21,'Aceite de Oliva'!$A$259:$A$285,0),MATCH(L$5,'Aceite de Oliva'!$A$259:$YH$259,0))</f>
        <v>2.21</v>
      </c>
      <c r="M21" s="40">
        <f>INDEX('Aceite de Oliva'!$A$259:$YH$285,MATCH($B21,'Aceite de Oliva'!$A$259:$A$285,0),MATCH(M$5,'Aceite de Oliva'!$A$259:$YH$259,0))</f>
        <v>2.09</v>
      </c>
      <c r="N21" s="40">
        <f>INDEX('Aceite de Oliva'!$A$259:$YH$285,MATCH($B21,'Aceite de Oliva'!$A$259:$A$285,0),MATCH(N$5,'Aceite de Oliva'!$A$259:$YH$259,0))</f>
        <v>7.5600000000000005</v>
      </c>
      <c r="O21" s="40">
        <f>INDEX('Aceite de Oliva'!$A$259:$YH$285,MATCH($B21,'Aceite de Oliva'!$A$259:$A$285,0),MATCH(O$5,'Aceite de Oliva'!$A$259:$YH$259,0))</f>
        <v>5.48</v>
      </c>
      <c r="P21" s="40">
        <f>INDEX('Aceite de Oliva'!$A$259:$YH$285,MATCH($B21,'Aceite de Oliva'!$A$259:$A$285,0),MATCH(P$5,'Aceite de Oliva'!$A$259:$YH$259,0))</f>
        <v>5.26</v>
      </c>
    </row>
    <row r="22" spans="1:16" x14ac:dyDescent="0.3">
      <c r="B22" s="16">
        <f t="shared" si="1"/>
        <v>3.4000000000000008</v>
      </c>
      <c r="C22" s="17">
        <f t="shared" si="2"/>
        <v>3.5000000000000009</v>
      </c>
      <c r="E22" s="40">
        <f>INDEX('Aceite de Oliva'!$A$259:$YH$285,MATCH($B22,'Aceite de Oliva'!$A$259:$A$285,0),MATCH(E$5,'Aceite de Oliva'!$A$259:$YH$259,0))</f>
        <v>0.26</v>
      </c>
      <c r="F22" s="40">
        <f>INDEX('Aceite de Oliva'!$A$259:$YH$285,MATCH($B22,'Aceite de Oliva'!$A$259:$A$285,0),MATCH(F$5,'Aceite de Oliva'!$A$259:$YH$259,0))</f>
        <v>0.2</v>
      </c>
      <c r="G22" s="40">
        <f>INDEX('Aceite de Oliva'!$A$259:$YH$285,MATCH($B22,'Aceite de Oliva'!$A$259:$A$285,0),MATCH(G$5,'Aceite de Oliva'!$A$259:$YH$259,0))</f>
        <v>0.57000000000000006</v>
      </c>
      <c r="H22" s="40">
        <f>INDEX('Aceite de Oliva'!$A$259:$YH$285,MATCH($B22,'Aceite de Oliva'!$A$259:$A$285,0),MATCH(H$5,'Aceite de Oliva'!$A$259:$YH$259,0))</f>
        <v>0.03</v>
      </c>
      <c r="I22" s="40">
        <f>INDEX('Aceite de Oliva'!$A$259:$YH$285,MATCH($B22,'Aceite de Oliva'!$A$259:$A$285,0),MATCH(I$5,'Aceite de Oliva'!$A$259:$YH$259,0))</f>
        <v>0.39</v>
      </c>
      <c r="J22" s="40">
        <f>INDEX('Aceite de Oliva'!$A$259:$YH$285,MATCH($B22,'Aceite de Oliva'!$A$259:$A$285,0),MATCH(J$5,'Aceite de Oliva'!$A$259:$YH$259,0))</f>
        <v>0.73</v>
      </c>
      <c r="K22" s="40">
        <f>INDEX('Aceite de Oliva'!$A$259:$YH$285,MATCH($B22,'Aceite de Oliva'!$A$259:$A$285,0),MATCH(K$5,'Aceite de Oliva'!$A$259:$YH$259,0))</f>
        <v>0.54</v>
      </c>
      <c r="L22" s="40">
        <f>INDEX('Aceite de Oliva'!$A$259:$YH$285,MATCH($B22,'Aceite de Oliva'!$A$259:$A$285,0),MATCH(L$5,'Aceite de Oliva'!$A$259:$YH$259,0))</f>
        <v>0.82000000000000006</v>
      </c>
      <c r="M22" s="40">
        <f>INDEX('Aceite de Oliva'!$A$259:$YH$285,MATCH($B22,'Aceite de Oliva'!$A$259:$A$285,0),MATCH(M$5,'Aceite de Oliva'!$A$259:$YH$259,0))</f>
        <v>0.79</v>
      </c>
      <c r="N22" s="40">
        <f>INDEX('Aceite de Oliva'!$A$259:$YH$285,MATCH($B22,'Aceite de Oliva'!$A$259:$A$285,0),MATCH(N$5,'Aceite de Oliva'!$A$259:$YH$259,0))</f>
        <v>11.91</v>
      </c>
      <c r="O22" s="40">
        <f>INDEX('Aceite de Oliva'!$A$259:$YH$285,MATCH($B22,'Aceite de Oliva'!$A$259:$A$285,0),MATCH(O$5,'Aceite de Oliva'!$A$259:$YH$259,0))</f>
        <v>19.400000000000002</v>
      </c>
      <c r="P22" s="40">
        <f>INDEX('Aceite de Oliva'!$A$259:$YH$285,MATCH($B22,'Aceite de Oliva'!$A$259:$A$285,0),MATCH(P$5,'Aceite de Oliva'!$A$259:$YH$259,0))</f>
        <v>7.52</v>
      </c>
    </row>
    <row r="23" spans="1:16" x14ac:dyDescent="0.3">
      <c r="B23" s="16">
        <f t="shared" si="1"/>
        <v>3.5000000000000009</v>
      </c>
      <c r="C23" s="17">
        <f t="shared" si="2"/>
        <v>3.600000000000001</v>
      </c>
      <c r="E23" s="40">
        <f>INDEX('Aceite de Oliva'!$A$259:$YH$285,MATCH($B23,'Aceite de Oliva'!$A$259:$A$285,0),MATCH(E$5,'Aceite de Oliva'!$A$259:$YH$259,0))</f>
        <v>2.36</v>
      </c>
      <c r="F23" s="40">
        <f>INDEX('Aceite de Oliva'!$A$259:$YH$285,MATCH($B23,'Aceite de Oliva'!$A$259:$A$285,0),MATCH(F$5,'Aceite de Oliva'!$A$259:$YH$259,0))</f>
        <v>2.0499999999999998</v>
      </c>
      <c r="G23" s="40">
        <f>INDEX('Aceite de Oliva'!$A$259:$YH$285,MATCH($B23,'Aceite de Oliva'!$A$259:$A$285,0),MATCH(G$5,'Aceite de Oliva'!$A$259:$YH$259,0))</f>
        <v>1.8699999999999999</v>
      </c>
      <c r="H23" s="40">
        <f>INDEX('Aceite de Oliva'!$A$259:$YH$285,MATCH($B23,'Aceite de Oliva'!$A$259:$A$285,0),MATCH(H$5,'Aceite de Oliva'!$A$259:$YH$259,0))</f>
        <v>2.62</v>
      </c>
      <c r="I23" s="40">
        <f>INDEX('Aceite de Oliva'!$A$259:$YH$285,MATCH($B23,'Aceite de Oliva'!$A$259:$A$285,0),MATCH(I$5,'Aceite de Oliva'!$A$259:$YH$259,0))</f>
        <v>1.1300000000000001</v>
      </c>
      <c r="J23" s="40">
        <f>INDEX('Aceite de Oliva'!$A$259:$YH$285,MATCH($B23,'Aceite de Oliva'!$A$259:$A$285,0),MATCH(J$5,'Aceite de Oliva'!$A$259:$YH$259,0))</f>
        <v>2.21</v>
      </c>
      <c r="K23" s="40">
        <f>INDEX('Aceite de Oliva'!$A$259:$YH$285,MATCH($B23,'Aceite de Oliva'!$A$259:$A$285,0),MATCH(K$5,'Aceite de Oliva'!$A$259:$YH$259,0))</f>
        <v>4.28</v>
      </c>
      <c r="L23" s="40">
        <f>INDEX('Aceite de Oliva'!$A$259:$YH$285,MATCH($B23,'Aceite de Oliva'!$A$259:$A$285,0),MATCH(L$5,'Aceite de Oliva'!$A$259:$YH$259,0))</f>
        <v>4</v>
      </c>
      <c r="M23" s="40">
        <f>INDEX('Aceite de Oliva'!$A$259:$YH$285,MATCH($B23,'Aceite de Oliva'!$A$259:$A$285,0),MATCH(M$5,'Aceite de Oliva'!$A$259:$YH$259,0))</f>
        <v>17.32</v>
      </c>
      <c r="N23" s="40">
        <f>INDEX('Aceite de Oliva'!$A$259:$YH$285,MATCH($B23,'Aceite de Oliva'!$A$259:$A$285,0),MATCH(N$5,'Aceite de Oliva'!$A$259:$YH$259,0))</f>
        <v>14.73</v>
      </c>
      <c r="O23" s="40">
        <f>INDEX('Aceite de Oliva'!$A$259:$YH$285,MATCH($B23,'Aceite de Oliva'!$A$259:$A$285,0),MATCH(O$5,'Aceite de Oliva'!$A$259:$YH$259,0))</f>
        <v>9.3099999999999987</v>
      </c>
      <c r="P23" s="40">
        <f>INDEX('Aceite de Oliva'!$A$259:$YH$285,MATCH($B23,'Aceite de Oliva'!$A$259:$A$285,0),MATCH(P$5,'Aceite de Oliva'!$A$259:$YH$259,0))</f>
        <v>21.32</v>
      </c>
    </row>
    <row r="24" spans="1:16" x14ac:dyDescent="0.3">
      <c r="B24" s="16">
        <f t="shared" si="1"/>
        <v>3.600000000000001</v>
      </c>
      <c r="C24" s="17">
        <f t="shared" si="2"/>
        <v>3.7000000000000011</v>
      </c>
      <c r="E24" s="40">
        <f>INDEX('Aceite de Oliva'!$A$259:$YH$285,MATCH($B24,'Aceite de Oliva'!$A$259:$A$285,0),MATCH(E$5,'Aceite de Oliva'!$A$259:$YH$259,0))</f>
        <v>0.96</v>
      </c>
      <c r="F24" s="40">
        <f>INDEX('Aceite de Oliva'!$A$259:$YH$285,MATCH($B24,'Aceite de Oliva'!$A$259:$A$285,0),MATCH(F$5,'Aceite de Oliva'!$A$259:$YH$259,0))</f>
        <v>0.33</v>
      </c>
      <c r="G24" s="40">
        <f>INDEX('Aceite de Oliva'!$A$259:$YH$285,MATCH($B24,'Aceite de Oliva'!$A$259:$A$285,0),MATCH(G$5,'Aceite de Oliva'!$A$259:$YH$259,0))</f>
        <v>0.48000000000000004</v>
      </c>
      <c r="H24" s="40">
        <f>INDEX('Aceite de Oliva'!$A$259:$YH$285,MATCH($B24,'Aceite de Oliva'!$A$259:$A$285,0),MATCH(H$5,'Aceite de Oliva'!$A$259:$YH$259,0))</f>
        <v>0.87999999999999989</v>
      </c>
      <c r="I24" s="40">
        <f>INDEX('Aceite de Oliva'!$A$259:$YH$285,MATCH($B24,'Aceite de Oliva'!$A$259:$A$285,0),MATCH(I$5,'Aceite de Oliva'!$A$259:$YH$259,0))</f>
        <v>1.36</v>
      </c>
      <c r="J24" s="40">
        <f>INDEX('Aceite de Oliva'!$A$259:$YH$285,MATCH($B24,'Aceite de Oliva'!$A$259:$A$285,0),MATCH(J$5,'Aceite de Oliva'!$A$259:$YH$259,0))</f>
        <v>3.48</v>
      </c>
      <c r="K24" s="40">
        <f>INDEX('Aceite de Oliva'!$A$259:$YH$285,MATCH($B24,'Aceite de Oliva'!$A$259:$A$285,0),MATCH(K$5,'Aceite de Oliva'!$A$259:$YH$259,0))</f>
        <v>3.3400000000000003</v>
      </c>
      <c r="L24" s="40">
        <f>INDEX('Aceite de Oliva'!$A$259:$YH$285,MATCH($B24,'Aceite de Oliva'!$A$259:$A$285,0),MATCH(L$5,'Aceite de Oliva'!$A$259:$YH$259,0))</f>
        <v>2.35</v>
      </c>
      <c r="M24" s="40">
        <f>INDEX('Aceite de Oliva'!$A$259:$YH$285,MATCH($B24,'Aceite de Oliva'!$A$259:$A$285,0),MATCH(M$5,'Aceite de Oliva'!$A$259:$YH$259,0))</f>
        <v>2.8499999999999996</v>
      </c>
      <c r="N24" s="40">
        <f>INDEX('Aceite de Oliva'!$A$259:$YH$285,MATCH($B24,'Aceite de Oliva'!$A$259:$A$285,0),MATCH(N$5,'Aceite de Oliva'!$A$259:$YH$259,0))</f>
        <v>3.85</v>
      </c>
      <c r="O24" s="40">
        <f>INDEX('Aceite de Oliva'!$A$259:$YH$285,MATCH($B24,'Aceite de Oliva'!$A$259:$A$285,0),MATCH(O$5,'Aceite de Oliva'!$A$259:$YH$259,0))</f>
        <v>4.75</v>
      </c>
      <c r="P24" s="40">
        <f>INDEX('Aceite de Oliva'!$A$259:$YH$285,MATCH($B24,'Aceite de Oliva'!$A$259:$A$285,0),MATCH(P$5,'Aceite de Oliva'!$A$259:$YH$259,0))</f>
        <v>15.79</v>
      </c>
    </row>
    <row r="25" spans="1:16" x14ac:dyDescent="0.3">
      <c r="B25" s="16">
        <f t="shared" si="1"/>
        <v>3.7000000000000011</v>
      </c>
      <c r="C25" s="17">
        <f t="shared" si="2"/>
        <v>3.8000000000000012</v>
      </c>
      <c r="E25" s="40">
        <f>INDEX('Aceite de Oliva'!$A$259:$YH$285,MATCH($B25,'Aceite de Oliva'!$A$259:$A$285,0),MATCH(E$5,'Aceite de Oliva'!$A$259:$YH$259,0))</f>
        <v>1.57</v>
      </c>
      <c r="F25" s="40">
        <f>INDEX('Aceite de Oliva'!$A$259:$YH$285,MATCH($B25,'Aceite de Oliva'!$A$259:$A$285,0),MATCH(F$5,'Aceite de Oliva'!$A$259:$YH$259,0))</f>
        <v>4.53</v>
      </c>
      <c r="G25" s="40">
        <f>INDEX('Aceite de Oliva'!$A$259:$YH$285,MATCH($B25,'Aceite de Oliva'!$A$259:$A$285,0),MATCH(G$5,'Aceite de Oliva'!$A$259:$YH$259,0))</f>
        <v>4.1400000000000006</v>
      </c>
      <c r="H25" s="40">
        <f>INDEX('Aceite de Oliva'!$A$259:$YH$285,MATCH($B25,'Aceite de Oliva'!$A$259:$A$285,0),MATCH(H$5,'Aceite de Oliva'!$A$259:$YH$259,0))</f>
        <v>6.05</v>
      </c>
      <c r="I25" s="40">
        <f>INDEX('Aceite de Oliva'!$A$259:$YH$285,MATCH($B25,'Aceite de Oliva'!$A$259:$A$285,0),MATCH(I$5,'Aceite de Oliva'!$A$259:$YH$259,0))</f>
        <v>7.1</v>
      </c>
      <c r="J25" s="40">
        <f>INDEX('Aceite de Oliva'!$A$259:$YH$285,MATCH($B25,'Aceite de Oliva'!$A$259:$A$285,0),MATCH(J$5,'Aceite de Oliva'!$A$259:$YH$259,0))</f>
        <v>1.24</v>
      </c>
      <c r="K25" s="40">
        <f>INDEX('Aceite de Oliva'!$A$259:$YH$285,MATCH($B25,'Aceite de Oliva'!$A$259:$A$285,0),MATCH(K$5,'Aceite de Oliva'!$A$259:$YH$259,0))</f>
        <v>3.57</v>
      </c>
      <c r="L25" s="40">
        <f>INDEX('Aceite de Oliva'!$A$259:$YH$285,MATCH($B25,'Aceite de Oliva'!$A$259:$A$285,0),MATCH(L$5,'Aceite de Oliva'!$A$259:$YH$259,0))</f>
        <v>2.9499999999999997</v>
      </c>
      <c r="M25" s="40">
        <f>INDEX('Aceite de Oliva'!$A$259:$YH$285,MATCH($B25,'Aceite de Oliva'!$A$259:$A$285,0),MATCH(M$5,'Aceite de Oliva'!$A$259:$YH$259,0))</f>
        <v>6.8000000000000007</v>
      </c>
      <c r="N25" s="40">
        <f>INDEX('Aceite de Oliva'!$A$259:$YH$285,MATCH($B25,'Aceite de Oliva'!$A$259:$A$285,0),MATCH(N$5,'Aceite de Oliva'!$A$259:$YH$259,0))</f>
        <v>4.29</v>
      </c>
      <c r="O25" s="40">
        <f>INDEX('Aceite de Oliva'!$A$259:$YH$285,MATCH($B25,'Aceite de Oliva'!$A$259:$A$285,0),MATCH(O$5,'Aceite de Oliva'!$A$259:$YH$259,0))</f>
        <v>9.879999999999999</v>
      </c>
      <c r="P25" s="40">
        <f>INDEX('Aceite de Oliva'!$A$259:$YH$285,MATCH($B25,'Aceite de Oliva'!$A$259:$A$285,0),MATCH(P$5,'Aceite de Oliva'!$A$259:$YH$259,0))</f>
        <v>9.61</v>
      </c>
    </row>
    <row r="26" spans="1:16" x14ac:dyDescent="0.3">
      <c r="B26" s="20">
        <f t="shared" si="1"/>
        <v>3.8000000000000012</v>
      </c>
      <c r="C26" s="21">
        <f t="shared" si="2"/>
        <v>3.9000000000000012</v>
      </c>
      <c r="E26" s="40">
        <f>INDEX('Aceite de Oliva'!$A$259:$YH$285,MATCH($B26,'Aceite de Oliva'!$A$259:$A$285,0),MATCH(E$5,'Aceite de Oliva'!$A$259:$YH$259,0))</f>
        <v>20.41</v>
      </c>
      <c r="F26" s="40">
        <f>INDEX('Aceite de Oliva'!$A$259:$YH$285,MATCH($B26,'Aceite de Oliva'!$A$259:$A$285,0),MATCH(F$5,'Aceite de Oliva'!$A$259:$YH$259,0))</f>
        <v>18.41</v>
      </c>
      <c r="G26" s="40">
        <f>INDEX('Aceite de Oliva'!$A$259:$YH$285,MATCH($B26,'Aceite de Oliva'!$A$259:$A$285,0),MATCH(G$5,'Aceite de Oliva'!$A$259:$YH$259,0))</f>
        <v>5.17</v>
      </c>
      <c r="H26" s="40">
        <f>INDEX('Aceite de Oliva'!$A$259:$YH$285,MATCH($B26,'Aceite de Oliva'!$A$259:$A$285,0),MATCH(H$5,'Aceite de Oliva'!$A$259:$YH$259,0))</f>
        <v>6.32</v>
      </c>
      <c r="I26" s="40">
        <f>INDEX('Aceite de Oliva'!$A$259:$YH$285,MATCH($B26,'Aceite de Oliva'!$A$259:$A$285,0),MATCH(I$5,'Aceite de Oliva'!$A$259:$YH$259,0))</f>
        <v>6.5100000000000007</v>
      </c>
      <c r="J26" s="40">
        <f>INDEX('Aceite de Oliva'!$A$259:$YH$285,MATCH($B26,'Aceite de Oliva'!$A$259:$A$285,0),MATCH(J$5,'Aceite de Oliva'!$A$259:$YH$259,0))</f>
        <v>9.4799999999999986</v>
      </c>
      <c r="K26" s="40">
        <f>INDEX('Aceite de Oliva'!$A$259:$YH$285,MATCH($B26,'Aceite de Oliva'!$A$259:$A$285,0),MATCH(K$5,'Aceite de Oliva'!$A$259:$YH$259,0))</f>
        <v>8.620000000000001</v>
      </c>
      <c r="L26" s="40">
        <f>INDEX('Aceite de Oliva'!$A$259:$YH$285,MATCH($B26,'Aceite de Oliva'!$A$259:$A$285,0),MATCH(L$5,'Aceite de Oliva'!$A$259:$YH$259,0))</f>
        <v>8.65</v>
      </c>
      <c r="M26" s="40">
        <f>INDEX('Aceite de Oliva'!$A$259:$YH$285,MATCH($B26,'Aceite de Oliva'!$A$259:$A$285,0),MATCH(M$5,'Aceite de Oliva'!$A$259:$YH$259,0))</f>
        <v>10.55</v>
      </c>
      <c r="N26" s="40">
        <f>INDEX('Aceite de Oliva'!$A$259:$YH$285,MATCH($B26,'Aceite de Oliva'!$A$259:$A$285,0),MATCH(N$5,'Aceite de Oliva'!$A$259:$YH$259,0))</f>
        <v>6.68</v>
      </c>
      <c r="O26" s="40">
        <f>INDEX('Aceite de Oliva'!$A$259:$YH$285,MATCH($B26,'Aceite de Oliva'!$A$259:$A$285,0),MATCH(O$5,'Aceite de Oliva'!$A$259:$YH$259,0))</f>
        <v>7.53</v>
      </c>
      <c r="P26" s="40">
        <f>INDEX('Aceite de Oliva'!$A$259:$YH$285,MATCH($B26,'Aceite de Oliva'!$A$259:$A$285,0),MATCH(P$5,'Aceite de Oliva'!$A$259:$YH$259,0))</f>
        <v>3.7699999999999996</v>
      </c>
    </row>
    <row r="27" spans="1:16" x14ac:dyDescent="0.3">
      <c r="B27" s="16">
        <f t="shared" si="1"/>
        <v>3.9000000000000012</v>
      </c>
      <c r="C27" s="17">
        <f t="shared" si="2"/>
        <v>4.0000000000000009</v>
      </c>
      <c r="E27" s="40">
        <f>INDEX('Aceite de Oliva'!$A$259:$YH$285,MATCH($B27,'Aceite de Oliva'!$A$259:$A$285,0),MATCH(E$5,'Aceite de Oliva'!$A$259:$YH$259,0))</f>
        <v>6.43</v>
      </c>
      <c r="F27" s="40">
        <f>INDEX('Aceite de Oliva'!$A$259:$YH$285,MATCH($B27,'Aceite de Oliva'!$A$259:$A$285,0),MATCH(F$5,'Aceite de Oliva'!$A$259:$YH$259,0))</f>
        <v>6.51</v>
      </c>
      <c r="G27" s="40">
        <f>INDEX('Aceite de Oliva'!$A$259:$YH$285,MATCH($B27,'Aceite de Oliva'!$A$259:$A$285,0),MATCH(G$5,'Aceite de Oliva'!$A$259:$YH$259,0))</f>
        <v>9.3999999999999986</v>
      </c>
      <c r="H27" s="40">
        <f>INDEX('Aceite de Oliva'!$A$259:$YH$285,MATCH($B27,'Aceite de Oliva'!$A$259:$A$285,0),MATCH(H$5,'Aceite de Oliva'!$A$259:$YH$259,0))</f>
        <v>8.43</v>
      </c>
      <c r="I27" s="40">
        <f>INDEX('Aceite de Oliva'!$A$259:$YH$285,MATCH($B27,'Aceite de Oliva'!$A$259:$A$285,0),MATCH(I$5,'Aceite de Oliva'!$A$259:$YH$259,0))</f>
        <v>8.69</v>
      </c>
      <c r="J27" s="40">
        <f>INDEX('Aceite de Oliva'!$A$259:$YH$285,MATCH($B27,'Aceite de Oliva'!$A$259:$A$285,0),MATCH(J$5,'Aceite de Oliva'!$A$259:$YH$259,0))</f>
        <v>9.1100000000000012</v>
      </c>
      <c r="K27" s="40">
        <f>INDEX('Aceite de Oliva'!$A$259:$YH$285,MATCH($B27,'Aceite de Oliva'!$A$259:$A$285,0),MATCH(K$5,'Aceite de Oliva'!$A$259:$YH$259,0))</f>
        <v>11.79</v>
      </c>
      <c r="L27" s="40">
        <f>INDEX('Aceite de Oliva'!$A$259:$YH$285,MATCH($B27,'Aceite de Oliva'!$A$259:$A$285,0),MATCH(L$5,'Aceite de Oliva'!$A$259:$YH$259,0))</f>
        <v>12.64</v>
      </c>
      <c r="M27" s="40">
        <f>INDEX('Aceite de Oliva'!$A$259:$YH$285,MATCH($B27,'Aceite de Oliva'!$A$259:$A$285,0),MATCH(M$5,'Aceite de Oliva'!$A$259:$YH$259,0))</f>
        <v>9.17</v>
      </c>
      <c r="N27" s="40">
        <f>INDEX('Aceite de Oliva'!$A$259:$YH$285,MATCH($B27,'Aceite de Oliva'!$A$259:$A$285,0),MATCH(N$5,'Aceite de Oliva'!$A$259:$YH$259,0))</f>
        <v>10.93</v>
      </c>
      <c r="O27" s="40">
        <f>INDEX('Aceite de Oliva'!$A$259:$YH$285,MATCH($B27,'Aceite de Oliva'!$A$259:$A$285,0),MATCH(O$5,'Aceite de Oliva'!$A$259:$YH$259,0))</f>
        <v>11.829999999999998</v>
      </c>
      <c r="P27" s="40">
        <f>INDEX('Aceite de Oliva'!$A$259:$YH$285,MATCH($B27,'Aceite de Oliva'!$A$259:$A$285,0),MATCH(P$5,'Aceite de Oliva'!$A$259:$YH$259,0))</f>
        <v>9.09</v>
      </c>
    </row>
    <row r="28" spans="1:16" x14ac:dyDescent="0.3">
      <c r="B28" s="16">
        <f t="shared" si="1"/>
        <v>4.0000000000000009</v>
      </c>
      <c r="C28" s="17">
        <f t="shared" si="2"/>
        <v>4.1000000000000005</v>
      </c>
      <c r="E28" s="40">
        <f>INDEX('Aceite de Oliva'!$A$259:$YH$285,MATCH($B28,'Aceite de Oliva'!$A$259:$A$285,0),MATCH(E$5,'Aceite de Oliva'!$A$259:$YH$259,0))</f>
        <v>26.1</v>
      </c>
      <c r="F28" s="40">
        <f>INDEX('Aceite de Oliva'!$A$259:$YH$285,MATCH($B28,'Aceite de Oliva'!$A$259:$A$285,0),MATCH(F$5,'Aceite de Oliva'!$A$259:$YH$259,0))</f>
        <v>41.610000000000007</v>
      </c>
      <c r="G28" s="40">
        <f>INDEX('Aceite de Oliva'!$A$259:$YH$285,MATCH($B28,'Aceite de Oliva'!$A$259:$A$285,0),MATCH(G$5,'Aceite de Oliva'!$A$259:$YH$259,0))</f>
        <v>36.949999999999996</v>
      </c>
      <c r="H28" s="40">
        <f>INDEX('Aceite de Oliva'!$A$259:$YH$285,MATCH($B28,'Aceite de Oliva'!$A$259:$A$285,0),MATCH(H$5,'Aceite de Oliva'!$A$259:$YH$259,0))</f>
        <v>37.61</v>
      </c>
      <c r="I28" s="40">
        <f>INDEX('Aceite de Oliva'!$A$259:$YH$285,MATCH($B28,'Aceite de Oliva'!$A$259:$A$285,0),MATCH(I$5,'Aceite de Oliva'!$A$259:$YH$259,0))</f>
        <v>34.82</v>
      </c>
      <c r="J28" s="40">
        <f>INDEX('Aceite de Oliva'!$A$259:$YH$285,MATCH($B28,'Aceite de Oliva'!$A$259:$A$285,0),MATCH(J$5,'Aceite de Oliva'!$A$259:$YH$259,0))</f>
        <v>30.220000000000002</v>
      </c>
      <c r="K28" s="40">
        <f>INDEX('Aceite de Oliva'!$A$259:$YH$285,MATCH($B28,'Aceite de Oliva'!$A$259:$A$285,0),MATCH(K$5,'Aceite de Oliva'!$A$259:$YH$259,0))</f>
        <v>34.940000000000005</v>
      </c>
      <c r="L28" s="40">
        <f>INDEX('Aceite de Oliva'!$A$259:$YH$285,MATCH($B28,'Aceite de Oliva'!$A$259:$A$285,0),MATCH(L$5,'Aceite de Oliva'!$A$259:$YH$259,0))</f>
        <v>34.82</v>
      </c>
      <c r="M28" s="40">
        <f>INDEX('Aceite de Oliva'!$A$259:$YH$285,MATCH($B28,'Aceite de Oliva'!$A$259:$A$285,0),MATCH(M$5,'Aceite de Oliva'!$A$259:$YH$259,0))</f>
        <v>25.87</v>
      </c>
      <c r="N28" s="40">
        <f>INDEX('Aceite de Oliva'!$A$259:$YH$285,MATCH($B28,'Aceite de Oliva'!$A$259:$A$285,0),MATCH(N$5,'Aceite de Oliva'!$A$259:$YH$259,0))</f>
        <v>15.530000000000001</v>
      </c>
      <c r="O28" s="40">
        <f>INDEX('Aceite de Oliva'!$A$259:$YH$285,MATCH($B28,'Aceite de Oliva'!$A$259:$A$285,0),MATCH(O$5,'Aceite de Oliva'!$A$259:$YH$259,0))</f>
        <v>1.49</v>
      </c>
      <c r="P28" s="40">
        <f>INDEX('Aceite de Oliva'!$A$259:$YH$285,MATCH($B28,'Aceite de Oliva'!$A$259:$A$285,0),MATCH(P$5,'Aceite de Oliva'!$A$259:$YH$259,0))</f>
        <v>1.2</v>
      </c>
    </row>
    <row r="29" spans="1:16" x14ac:dyDescent="0.3">
      <c r="B29" s="16">
        <f t="shared" si="1"/>
        <v>4.1000000000000005</v>
      </c>
      <c r="C29" s="17">
        <f t="shared" si="2"/>
        <v>4.2</v>
      </c>
      <c r="E29" s="40">
        <f>INDEX('Aceite de Oliva'!$A$259:$YH$285,MATCH($B29,'Aceite de Oliva'!$A$259:$A$285,0),MATCH(E$5,'Aceite de Oliva'!$A$259:$YH$259,0))</f>
        <v>16.68</v>
      </c>
      <c r="F29" s="40">
        <f>INDEX('Aceite de Oliva'!$A$259:$YH$285,MATCH($B29,'Aceite de Oliva'!$A$259:$A$285,0),MATCH(F$5,'Aceite de Oliva'!$A$259:$YH$259,0))</f>
        <v>5.78</v>
      </c>
      <c r="G29" s="40">
        <f>INDEX('Aceite de Oliva'!$A$259:$YH$285,MATCH($B29,'Aceite de Oliva'!$A$259:$A$285,0),MATCH(G$5,'Aceite de Oliva'!$A$259:$YH$259,0))</f>
        <v>7.3900000000000006</v>
      </c>
      <c r="H29" s="40">
        <f>INDEX('Aceite de Oliva'!$A$259:$YH$285,MATCH($B29,'Aceite de Oliva'!$A$259:$A$285,0),MATCH(H$5,'Aceite de Oliva'!$A$259:$YH$259,0))</f>
        <v>10.43</v>
      </c>
      <c r="I29" s="40">
        <f>INDEX('Aceite de Oliva'!$A$259:$YH$285,MATCH($B29,'Aceite de Oliva'!$A$259:$A$285,0),MATCH(I$5,'Aceite de Oliva'!$A$259:$YH$259,0))</f>
        <v>9.0300000000000011</v>
      </c>
      <c r="J29" s="40">
        <f>INDEX('Aceite de Oliva'!$A$259:$YH$285,MATCH($B29,'Aceite de Oliva'!$A$259:$A$285,0),MATCH(J$5,'Aceite de Oliva'!$A$259:$YH$259,0))</f>
        <v>7.89</v>
      </c>
      <c r="K29" s="40">
        <f>INDEX('Aceite de Oliva'!$A$259:$YH$285,MATCH($B29,'Aceite de Oliva'!$A$259:$A$285,0),MATCH(K$5,'Aceite de Oliva'!$A$259:$YH$259,0))</f>
        <v>5.8599999999999994</v>
      </c>
      <c r="L29" s="40">
        <f>INDEX('Aceite de Oliva'!$A$259:$YH$285,MATCH($B29,'Aceite de Oliva'!$A$259:$A$285,0),MATCH(L$5,'Aceite de Oliva'!$A$259:$YH$259,0))</f>
        <v>5.6</v>
      </c>
      <c r="M29" s="40">
        <f>INDEX('Aceite de Oliva'!$A$259:$YH$285,MATCH($B29,'Aceite de Oliva'!$A$259:$A$285,0),MATCH(M$5,'Aceite de Oliva'!$A$259:$YH$259,0))</f>
        <v>3.6</v>
      </c>
      <c r="N29" s="40">
        <f>INDEX('Aceite de Oliva'!$A$259:$YH$285,MATCH($B29,'Aceite de Oliva'!$A$259:$A$285,0),MATCH(N$5,'Aceite de Oliva'!$A$259:$YH$259,0))</f>
        <v>2.54</v>
      </c>
      <c r="O29" s="40">
        <f>INDEX('Aceite de Oliva'!$A$259:$YH$285,MATCH($B29,'Aceite de Oliva'!$A$259:$A$285,0),MATCH(O$5,'Aceite de Oliva'!$A$259:$YH$259,0))</f>
        <v>1.2999999999999998</v>
      </c>
      <c r="P29" s="40">
        <f>INDEX('Aceite de Oliva'!$A$259:$YH$285,MATCH($B29,'Aceite de Oliva'!$A$259:$A$285,0),MATCH(P$5,'Aceite de Oliva'!$A$259:$YH$259,0))</f>
        <v>1.0699999999999998</v>
      </c>
    </row>
    <row r="30" spans="1:16" x14ac:dyDescent="0.3">
      <c r="B30" s="16">
        <f t="shared" si="1"/>
        <v>4.2</v>
      </c>
      <c r="C30" s="17">
        <f t="shared" si="2"/>
        <v>4.3</v>
      </c>
      <c r="E30" s="40">
        <f>INDEX('Aceite de Oliva'!$A$259:$YH$285,MATCH($B30,'Aceite de Oliva'!$A$259:$A$285,0),MATCH(E$5,'Aceite de Oliva'!$A$259:$YH$259,0))</f>
        <v>1.77</v>
      </c>
      <c r="F30" s="40">
        <f>INDEX('Aceite de Oliva'!$A$259:$YH$285,MATCH($B30,'Aceite de Oliva'!$A$259:$A$285,0),MATCH(F$5,'Aceite de Oliva'!$A$259:$YH$259,0))</f>
        <v>1.76</v>
      </c>
      <c r="G30" s="40">
        <f>INDEX('Aceite de Oliva'!$A$259:$YH$285,MATCH($B30,'Aceite de Oliva'!$A$259:$A$285,0),MATCH(G$5,'Aceite de Oliva'!$A$259:$YH$259,0))</f>
        <v>3.21</v>
      </c>
      <c r="H30" s="40">
        <f>INDEX('Aceite de Oliva'!$A$259:$YH$285,MATCH($B30,'Aceite de Oliva'!$A$259:$A$285,0),MATCH(H$5,'Aceite de Oliva'!$A$259:$YH$259,0))</f>
        <v>3.21</v>
      </c>
      <c r="I30" s="40">
        <f>INDEX('Aceite de Oliva'!$A$259:$YH$285,MATCH($B30,'Aceite de Oliva'!$A$259:$A$285,0),MATCH(I$5,'Aceite de Oliva'!$A$259:$YH$259,0))</f>
        <v>3.12</v>
      </c>
      <c r="J30" s="40">
        <f>INDEX('Aceite de Oliva'!$A$259:$YH$285,MATCH($B30,'Aceite de Oliva'!$A$259:$A$285,0),MATCH(J$5,'Aceite de Oliva'!$A$259:$YH$259,0))</f>
        <v>2.5199999999999996</v>
      </c>
      <c r="K30" s="40">
        <f>INDEX('Aceite de Oliva'!$A$259:$YH$285,MATCH($B30,'Aceite de Oliva'!$A$259:$A$285,0),MATCH(K$5,'Aceite de Oliva'!$A$259:$YH$259,0))</f>
        <v>3.2800000000000002</v>
      </c>
      <c r="L30" s="40">
        <f>INDEX('Aceite de Oliva'!$A$259:$YH$285,MATCH($B30,'Aceite de Oliva'!$A$259:$A$285,0),MATCH(L$5,'Aceite de Oliva'!$A$259:$YH$259,0))</f>
        <v>2.99</v>
      </c>
      <c r="M30" s="40">
        <f>INDEX('Aceite de Oliva'!$A$259:$YH$285,MATCH($B30,'Aceite de Oliva'!$A$259:$A$285,0),MATCH(M$5,'Aceite de Oliva'!$A$259:$YH$259,0))</f>
        <v>1.01</v>
      </c>
      <c r="N30" s="40">
        <f>INDEX('Aceite de Oliva'!$A$259:$YH$285,MATCH($B30,'Aceite de Oliva'!$A$259:$A$285,0),MATCH(N$5,'Aceite de Oliva'!$A$259:$YH$259,0))</f>
        <v>0.44000000000000006</v>
      </c>
      <c r="O30" s="40">
        <f>INDEX('Aceite de Oliva'!$A$259:$YH$285,MATCH($B30,'Aceite de Oliva'!$A$259:$A$285,0),MATCH(O$5,'Aceite de Oliva'!$A$259:$YH$259,0))</f>
        <v>0.47000000000000003</v>
      </c>
      <c r="P30" s="40">
        <f>INDEX('Aceite de Oliva'!$A$259:$YH$285,MATCH($B30,'Aceite de Oliva'!$A$259:$A$285,0),MATCH(P$5,'Aceite de Oliva'!$A$259:$YH$259,0))</f>
        <v>0.28999999999999998</v>
      </c>
    </row>
    <row r="31" spans="1:16" x14ac:dyDescent="0.3">
      <c r="B31" s="16">
        <f t="shared" si="1"/>
        <v>4.3</v>
      </c>
      <c r="C31" s="17">
        <f t="shared" si="2"/>
        <v>4.3999999999999995</v>
      </c>
      <c r="E31" s="40">
        <f>INDEX('Aceite de Oliva'!$A$259:$YH$285,MATCH($B31,'Aceite de Oliva'!$A$259:$A$285,0),MATCH(E$5,'Aceite de Oliva'!$A$259:$YH$259,0))</f>
        <v>2.41</v>
      </c>
      <c r="F31" s="40">
        <f>INDEX('Aceite de Oliva'!$A$259:$YH$285,MATCH($B31,'Aceite de Oliva'!$A$259:$A$285,0),MATCH(F$5,'Aceite de Oliva'!$A$259:$YH$259,0))</f>
        <v>2.6900000000000004</v>
      </c>
      <c r="G31" s="40">
        <f>INDEX('Aceite de Oliva'!$A$259:$YH$285,MATCH($B31,'Aceite de Oliva'!$A$259:$A$285,0),MATCH(G$5,'Aceite de Oliva'!$A$259:$YH$259,0))</f>
        <v>3.7199999999999998</v>
      </c>
      <c r="H31" s="40">
        <f>INDEX('Aceite de Oliva'!$A$259:$YH$285,MATCH($B31,'Aceite de Oliva'!$A$259:$A$285,0),MATCH(H$5,'Aceite de Oliva'!$A$259:$YH$259,0))</f>
        <v>2.61</v>
      </c>
      <c r="I31" s="40">
        <f>INDEX('Aceite de Oliva'!$A$259:$YH$285,MATCH($B31,'Aceite de Oliva'!$A$259:$A$285,0),MATCH(I$5,'Aceite de Oliva'!$A$259:$YH$259,0))</f>
        <v>4.3099999999999996</v>
      </c>
      <c r="J31" s="40">
        <f>INDEX('Aceite de Oliva'!$A$259:$YH$285,MATCH($B31,'Aceite de Oliva'!$A$259:$A$285,0),MATCH(J$5,'Aceite de Oliva'!$A$259:$YH$259,0))</f>
        <v>3.13</v>
      </c>
      <c r="K31" s="40">
        <f>INDEX('Aceite de Oliva'!$A$259:$YH$285,MATCH($B31,'Aceite de Oliva'!$A$259:$A$285,0),MATCH(K$5,'Aceite de Oliva'!$A$259:$YH$259,0))</f>
        <v>2.25</v>
      </c>
      <c r="L31" s="40">
        <f>INDEX('Aceite de Oliva'!$A$259:$YH$285,MATCH($B31,'Aceite de Oliva'!$A$259:$A$285,0),MATCH(L$5,'Aceite de Oliva'!$A$259:$YH$259,0))</f>
        <v>2.7</v>
      </c>
      <c r="M31" s="40">
        <f>INDEX('Aceite de Oliva'!$A$259:$YH$285,MATCH($B31,'Aceite de Oliva'!$A$259:$A$285,0),MATCH(M$5,'Aceite de Oliva'!$A$259:$YH$259,0))</f>
        <v>0.79</v>
      </c>
      <c r="N31" s="40">
        <f>INDEX('Aceite de Oliva'!$A$259:$YH$285,MATCH($B31,'Aceite de Oliva'!$A$259:$A$285,0),MATCH(N$5,'Aceite de Oliva'!$A$259:$YH$259,0))</f>
        <v>0.37</v>
      </c>
      <c r="O31" s="40">
        <f>INDEX('Aceite de Oliva'!$A$259:$YH$285,MATCH($B31,'Aceite de Oliva'!$A$259:$A$285,0),MATCH(O$5,'Aceite de Oliva'!$A$259:$YH$259,0))</f>
        <v>0.6</v>
      </c>
      <c r="P31" s="40">
        <f>INDEX('Aceite de Oliva'!$A$259:$YH$285,MATCH($B31,'Aceite de Oliva'!$A$259:$A$285,0),MATCH(P$5,'Aceite de Oliva'!$A$259:$YH$259,0))</f>
        <v>0.27</v>
      </c>
    </row>
    <row r="32" spans="1:16" x14ac:dyDescent="0.3">
      <c r="B32" s="16">
        <f t="shared" si="1"/>
        <v>4.3999999999999995</v>
      </c>
      <c r="C32" s="17">
        <f t="shared" si="2"/>
        <v>4.4999999999999991</v>
      </c>
      <c r="E32" s="40">
        <f>INDEX('Aceite de Oliva'!$A$259:$YH$285,MATCH($B32,'Aceite de Oliva'!$A$259:$A$285,0),MATCH(E$5,'Aceite de Oliva'!$A$259:$YH$259,0))</f>
        <v>0.59000000000000008</v>
      </c>
      <c r="F32" s="40">
        <f>INDEX('Aceite de Oliva'!$A$259:$YH$285,MATCH($B32,'Aceite de Oliva'!$A$259:$A$285,0),MATCH(F$5,'Aceite de Oliva'!$A$259:$YH$259,0))</f>
        <v>1</v>
      </c>
      <c r="G32" s="40">
        <f>INDEX('Aceite de Oliva'!$A$259:$YH$285,MATCH($B32,'Aceite de Oliva'!$A$259:$A$285,0),MATCH(G$5,'Aceite de Oliva'!$A$259:$YH$259,0))</f>
        <v>1.3699999999999999</v>
      </c>
      <c r="H32" s="40">
        <f>INDEX('Aceite de Oliva'!$A$259:$YH$285,MATCH($B32,'Aceite de Oliva'!$A$259:$A$285,0),MATCH(H$5,'Aceite de Oliva'!$A$259:$YH$259,0))</f>
        <v>2.33</v>
      </c>
      <c r="I32" s="40">
        <f>INDEX('Aceite de Oliva'!$A$259:$YH$285,MATCH($B32,'Aceite de Oliva'!$A$259:$A$285,0),MATCH(I$5,'Aceite de Oliva'!$A$259:$YH$259,0))</f>
        <v>1.31</v>
      </c>
      <c r="J32" s="40">
        <f>INDEX('Aceite de Oliva'!$A$259:$YH$285,MATCH($B32,'Aceite de Oliva'!$A$259:$A$285,0),MATCH(J$5,'Aceite de Oliva'!$A$259:$YH$259,0))</f>
        <v>0.69</v>
      </c>
      <c r="K32" s="40">
        <f>INDEX('Aceite de Oliva'!$A$259:$YH$285,MATCH($B32,'Aceite de Oliva'!$A$259:$A$285,0),MATCH(K$5,'Aceite de Oliva'!$A$259:$YH$259,0))</f>
        <v>1.02</v>
      </c>
      <c r="L32" s="40">
        <f>INDEX('Aceite de Oliva'!$A$259:$YH$285,MATCH($B32,'Aceite de Oliva'!$A$259:$A$285,0),MATCH(L$5,'Aceite de Oliva'!$A$259:$YH$259,0))</f>
        <v>1.05</v>
      </c>
      <c r="M32" s="40">
        <f>INDEX('Aceite de Oliva'!$A$259:$YH$285,MATCH($B32,'Aceite de Oliva'!$A$259:$A$285,0),MATCH(M$5,'Aceite de Oliva'!$A$259:$YH$259,0))</f>
        <v>0.85</v>
      </c>
      <c r="N32" s="40">
        <f>INDEX('Aceite de Oliva'!$A$259:$YH$285,MATCH($B32,'Aceite de Oliva'!$A$259:$A$285,0),MATCH(N$5,'Aceite de Oliva'!$A$259:$YH$259,0))</f>
        <v>0.81</v>
      </c>
      <c r="O32" s="40">
        <f>INDEX('Aceite de Oliva'!$A$259:$YH$285,MATCH($B32,'Aceite de Oliva'!$A$259:$A$285,0),MATCH(O$5,'Aceite de Oliva'!$A$259:$YH$259,0))</f>
        <v>0.39</v>
      </c>
      <c r="P32" s="40">
        <f>INDEX('Aceite de Oliva'!$A$259:$YH$285,MATCH($B32,'Aceite de Oliva'!$A$259:$A$285,0),MATCH(P$5,'Aceite de Oliva'!$A$259:$YH$259,0))</f>
        <v>0.22</v>
      </c>
    </row>
    <row r="33" spans="2:16" x14ac:dyDescent="0.3">
      <c r="B33" s="22">
        <f t="shared" si="1"/>
        <v>4.4999999999999991</v>
      </c>
      <c r="C33" s="23"/>
      <c r="E33" s="40">
        <f>INDEX('Aceite de Oliva'!$A$259:$YH$285,MATCH($B33,'Aceite de Oliva'!$A$259:$A$285,0),MATCH(E$5,'Aceite de Oliva'!$A$259:$YH$259,0))</f>
        <v>16.919999999999998</v>
      </c>
      <c r="F33" s="40">
        <f>INDEX('Aceite de Oliva'!$A$259:$YH$285,MATCH($B33,'Aceite de Oliva'!$A$259:$A$285,0),MATCH(F$5,'Aceite de Oliva'!$A$259:$YH$259,0))</f>
        <v>10.76</v>
      </c>
      <c r="G33" s="40">
        <f>INDEX('Aceite de Oliva'!$A$259:$YH$285,MATCH($B33,'Aceite de Oliva'!$A$259:$A$285,0),MATCH(G$5,'Aceite de Oliva'!$A$259:$YH$259,0))</f>
        <v>20.779999999999994</v>
      </c>
      <c r="H33" s="40">
        <f>INDEX('Aceite de Oliva'!$A$259:$YH$285,MATCH($B33,'Aceite de Oliva'!$A$259:$A$285,0),MATCH(H$5,'Aceite de Oliva'!$A$259:$YH$259,0))</f>
        <v>12.990000000000002</v>
      </c>
      <c r="I33" s="40">
        <f>INDEX('Aceite de Oliva'!$A$259:$YH$285,MATCH($B33,'Aceite de Oliva'!$A$259:$A$285,0),MATCH(I$5,'Aceite de Oliva'!$A$259:$YH$259,0))</f>
        <v>15.949999999999998</v>
      </c>
      <c r="J33" s="40">
        <f>INDEX('Aceite de Oliva'!$A$259:$YH$285,MATCH($B33,'Aceite de Oliva'!$A$259:$A$285,0),MATCH(J$5,'Aceite de Oliva'!$A$259:$YH$259,0))</f>
        <v>16.359999999999996</v>
      </c>
      <c r="K33" s="40">
        <f>INDEX('Aceite de Oliva'!$A$259:$YH$285,MATCH($B33,'Aceite de Oliva'!$A$259:$A$285,0),MATCH(K$5,'Aceite de Oliva'!$A$259:$YH$259,0))</f>
        <v>14.620000000000001</v>
      </c>
      <c r="L33" s="40">
        <f>INDEX('Aceite de Oliva'!$A$259:$YH$285,MATCH($B33,'Aceite de Oliva'!$A$259:$A$285,0),MATCH(L$5,'Aceite de Oliva'!$A$259:$YH$259,0))</f>
        <v>17.050000000000004</v>
      </c>
      <c r="M33" s="40">
        <f>INDEX('Aceite de Oliva'!$A$259:$YH$285,MATCH($B33,'Aceite de Oliva'!$A$259:$A$285,0),MATCH(M$5,'Aceite de Oliva'!$A$259:$YH$259,0))</f>
        <v>13.010000000000002</v>
      </c>
      <c r="N33" s="40">
        <f>INDEX('Aceite de Oliva'!$A$259:$YH$285,MATCH($B33,'Aceite de Oliva'!$A$259:$A$285,0),MATCH(N$5,'Aceite de Oliva'!$A$259:$YH$259,0))</f>
        <v>10.19</v>
      </c>
      <c r="O33" s="40">
        <f>INDEX('Aceite de Oliva'!$A$259:$YH$285,MATCH($B33,'Aceite de Oliva'!$A$259:$A$285,0),MATCH(O$5,'Aceite de Oliva'!$A$259:$YH$259,0))</f>
        <v>12.769999999999996</v>
      </c>
      <c r="P33" s="40">
        <f>INDEX('Aceite de Oliva'!$A$259:$YH$285,MATCH($B33,'Aceite de Oliva'!$A$259:$A$285,0),MATCH(P$5,'Aceite de Oliva'!$A$259:$YH$259,0))</f>
        <v>6.6000000000000005</v>
      </c>
    </row>
    <row r="34" spans="2:16" x14ac:dyDescent="0.3">
      <c r="B34" s="2"/>
      <c r="C34" s="2"/>
      <c r="E34" s="6"/>
      <c r="F34" s="6"/>
      <c r="G34" s="6"/>
      <c r="H34" s="6"/>
      <c r="I34" s="6"/>
      <c r="P34" s="38"/>
    </row>
    <row r="35" spans="2:16" x14ac:dyDescent="0.3">
      <c r="B35" s="2"/>
      <c r="C35" s="2"/>
      <c r="E35" s="40">
        <f>SUM(E10:E34)</f>
        <v>100.02</v>
      </c>
      <c r="F35" s="40">
        <f t="shared" ref="F35:P35" si="3">SUM(F10:F34)</f>
        <v>99.990000000000009</v>
      </c>
      <c r="G35" s="40">
        <f t="shared" si="3"/>
        <v>99.989999999999981</v>
      </c>
      <c r="H35" s="40">
        <f t="shared" si="3"/>
        <v>100.01999999999998</v>
      </c>
      <c r="I35" s="40">
        <f t="shared" si="3"/>
        <v>100.00000000000001</v>
      </c>
      <c r="J35" s="40">
        <f t="shared" si="3"/>
        <v>99.97999999999999</v>
      </c>
      <c r="K35" s="40">
        <f t="shared" si="3"/>
        <v>100.03</v>
      </c>
      <c r="L35" s="40">
        <f t="shared" si="3"/>
        <v>100.03999999999999</v>
      </c>
      <c r="M35" s="40">
        <f t="shared" si="3"/>
        <v>99.98</v>
      </c>
      <c r="N35" s="40">
        <f t="shared" si="3"/>
        <v>99.98</v>
      </c>
      <c r="O35" s="40">
        <f t="shared" si="3"/>
        <v>100.00999999999998</v>
      </c>
      <c r="P35" s="40">
        <f t="shared" si="3"/>
        <v>99.979999999999976</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74"/>
  <sheetViews>
    <sheetView showGridLines="0" showRowColHeaders="0" zoomScaleNormal="100" workbookViewId="0">
      <selection activeCell="F4" sqref="F4"/>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43" spans="2:15" ht="15.6" x14ac:dyDescent="0.3">
      <c r="B43" s="37" t="s">
        <v>297</v>
      </c>
    </row>
    <row r="44" spans="2:15" ht="6" customHeight="1" x14ac:dyDescent="0.3"/>
    <row r="45" spans="2:15" ht="15" customHeight="1" x14ac:dyDescent="0.3">
      <c r="B45" s="58" t="s">
        <v>345</v>
      </c>
      <c r="C45" s="59"/>
      <c r="D45" s="59"/>
      <c r="E45" s="59"/>
      <c r="F45" s="59"/>
      <c r="G45" s="59"/>
      <c r="H45" s="59"/>
      <c r="I45" s="59"/>
      <c r="J45" s="59"/>
      <c r="K45" s="59"/>
      <c r="L45" s="59"/>
      <c r="M45" s="59"/>
      <c r="N45" s="59"/>
      <c r="O45" s="60"/>
    </row>
    <row r="46" spans="2:15" x14ac:dyDescent="0.3">
      <c r="B46" s="61"/>
      <c r="C46" s="62"/>
      <c r="D46" s="62"/>
      <c r="E46" s="62"/>
      <c r="F46" s="62"/>
      <c r="G46" s="62"/>
      <c r="H46" s="62"/>
      <c r="I46" s="62"/>
      <c r="J46" s="62"/>
      <c r="K46" s="62"/>
      <c r="L46" s="62"/>
      <c r="M46" s="62"/>
      <c r="N46" s="62"/>
      <c r="O46" s="63"/>
    </row>
    <row r="47" spans="2:15" x14ac:dyDescent="0.3">
      <c r="B47" s="61"/>
      <c r="C47" s="62"/>
      <c r="D47" s="62"/>
      <c r="E47" s="62"/>
      <c r="F47" s="62"/>
      <c r="G47" s="62"/>
      <c r="H47" s="62"/>
      <c r="I47" s="62"/>
      <c r="J47" s="62"/>
      <c r="K47" s="62"/>
      <c r="L47" s="62"/>
      <c r="M47" s="62"/>
      <c r="N47" s="62"/>
      <c r="O47" s="63"/>
    </row>
    <row r="48" spans="2:15" x14ac:dyDescent="0.3">
      <c r="B48" s="61"/>
      <c r="C48" s="62"/>
      <c r="D48" s="62"/>
      <c r="E48" s="62"/>
      <c r="F48" s="62"/>
      <c r="G48" s="62"/>
      <c r="H48" s="62"/>
      <c r="I48" s="62"/>
      <c r="J48" s="62"/>
      <c r="K48" s="62"/>
      <c r="L48" s="62"/>
      <c r="M48" s="62"/>
      <c r="N48" s="62"/>
      <c r="O48" s="63"/>
    </row>
    <row r="49" spans="2:15" x14ac:dyDescent="0.3">
      <c r="B49" s="61"/>
      <c r="C49" s="62"/>
      <c r="D49" s="62"/>
      <c r="E49" s="62"/>
      <c r="F49" s="62"/>
      <c r="G49" s="62"/>
      <c r="H49" s="62"/>
      <c r="I49" s="62"/>
      <c r="J49" s="62"/>
      <c r="K49" s="62"/>
      <c r="L49" s="62"/>
      <c r="M49" s="62"/>
      <c r="N49" s="62"/>
      <c r="O49" s="63"/>
    </row>
    <row r="50" spans="2:15" x14ac:dyDescent="0.3">
      <c r="B50" s="61"/>
      <c r="C50" s="62"/>
      <c r="D50" s="62"/>
      <c r="E50" s="62"/>
      <c r="F50" s="62"/>
      <c r="G50" s="62"/>
      <c r="H50" s="62"/>
      <c r="I50" s="62"/>
      <c r="J50" s="62"/>
      <c r="K50" s="62"/>
      <c r="L50" s="62"/>
      <c r="M50" s="62"/>
      <c r="N50" s="62"/>
      <c r="O50" s="63"/>
    </row>
    <row r="51" spans="2:15" x14ac:dyDescent="0.3">
      <c r="B51" s="61"/>
      <c r="C51" s="62"/>
      <c r="D51" s="62"/>
      <c r="E51" s="62"/>
      <c r="F51" s="62"/>
      <c r="G51" s="62"/>
      <c r="H51" s="62"/>
      <c r="I51" s="62"/>
      <c r="J51" s="62"/>
      <c r="K51" s="62"/>
      <c r="L51" s="62"/>
      <c r="M51" s="62"/>
      <c r="N51" s="62"/>
      <c r="O51" s="63"/>
    </row>
    <row r="52" spans="2:15" x14ac:dyDescent="0.3">
      <c r="B52" s="61"/>
      <c r="C52" s="62"/>
      <c r="D52" s="62"/>
      <c r="E52" s="62"/>
      <c r="F52" s="62"/>
      <c r="G52" s="62"/>
      <c r="H52" s="62"/>
      <c r="I52" s="62"/>
      <c r="J52" s="62"/>
      <c r="K52" s="62"/>
      <c r="L52" s="62"/>
      <c r="M52" s="62"/>
      <c r="N52" s="62"/>
      <c r="O52" s="63"/>
    </row>
    <row r="53" spans="2:15" x14ac:dyDescent="0.3">
      <c r="B53" s="61"/>
      <c r="C53" s="62"/>
      <c r="D53" s="62"/>
      <c r="E53" s="62"/>
      <c r="F53" s="62"/>
      <c r="G53" s="62"/>
      <c r="H53" s="62"/>
      <c r="I53" s="62"/>
      <c r="J53" s="62"/>
      <c r="K53" s="62"/>
      <c r="L53" s="62"/>
      <c r="M53" s="62"/>
      <c r="N53" s="62"/>
      <c r="O53" s="63"/>
    </row>
    <row r="54" spans="2:15" x14ac:dyDescent="0.3">
      <c r="B54" s="61"/>
      <c r="C54" s="62"/>
      <c r="D54" s="62"/>
      <c r="E54" s="62"/>
      <c r="F54" s="62"/>
      <c r="G54" s="62"/>
      <c r="H54" s="62"/>
      <c r="I54" s="62"/>
      <c r="J54" s="62"/>
      <c r="K54" s="62"/>
      <c r="L54" s="62"/>
      <c r="M54" s="62"/>
      <c r="N54" s="62"/>
      <c r="O54" s="63"/>
    </row>
    <row r="55" spans="2:15" x14ac:dyDescent="0.3">
      <c r="B55" s="61"/>
      <c r="C55" s="62"/>
      <c r="D55" s="62"/>
      <c r="E55" s="62"/>
      <c r="F55" s="62"/>
      <c r="G55" s="62"/>
      <c r="H55" s="62"/>
      <c r="I55" s="62"/>
      <c r="J55" s="62"/>
      <c r="K55" s="62"/>
      <c r="L55" s="62"/>
      <c r="M55" s="62"/>
      <c r="N55" s="62"/>
      <c r="O55" s="63"/>
    </row>
    <row r="56" spans="2:15" x14ac:dyDescent="0.3">
      <c r="B56" s="61"/>
      <c r="C56" s="62"/>
      <c r="D56" s="62"/>
      <c r="E56" s="62"/>
      <c r="F56" s="62"/>
      <c r="G56" s="62"/>
      <c r="H56" s="62"/>
      <c r="I56" s="62"/>
      <c r="J56" s="62"/>
      <c r="K56" s="62"/>
      <c r="L56" s="62"/>
      <c r="M56" s="62"/>
      <c r="N56" s="62"/>
      <c r="O56" s="63"/>
    </row>
    <row r="57" spans="2:15" x14ac:dyDescent="0.3">
      <c r="B57" s="61"/>
      <c r="C57" s="62"/>
      <c r="D57" s="62"/>
      <c r="E57" s="62"/>
      <c r="F57" s="62"/>
      <c r="G57" s="62"/>
      <c r="H57" s="62"/>
      <c r="I57" s="62"/>
      <c r="J57" s="62"/>
      <c r="K57" s="62"/>
      <c r="L57" s="62"/>
      <c r="M57" s="62"/>
      <c r="N57" s="62"/>
      <c r="O57" s="63"/>
    </row>
    <row r="58" spans="2:15" x14ac:dyDescent="0.3">
      <c r="B58" s="61"/>
      <c r="C58" s="62"/>
      <c r="D58" s="62"/>
      <c r="E58" s="62"/>
      <c r="F58" s="62"/>
      <c r="G58" s="62"/>
      <c r="H58" s="62"/>
      <c r="I58" s="62"/>
      <c r="J58" s="62"/>
      <c r="K58" s="62"/>
      <c r="L58" s="62"/>
      <c r="M58" s="62"/>
      <c r="N58" s="62"/>
      <c r="O58" s="63"/>
    </row>
    <row r="59" spans="2:15" x14ac:dyDescent="0.3">
      <c r="B59" s="61"/>
      <c r="C59" s="62"/>
      <c r="D59" s="62"/>
      <c r="E59" s="62"/>
      <c r="F59" s="62"/>
      <c r="G59" s="62"/>
      <c r="H59" s="62"/>
      <c r="I59" s="62"/>
      <c r="J59" s="62"/>
      <c r="K59" s="62"/>
      <c r="L59" s="62"/>
      <c r="M59" s="62"/>
      <c r="N59" s="62"/>
      <c r="O59" s="63"/>
    </row>
    <row r="60" spans="2:15" x14ac:dyDescent="0.3">
      <c r="B60" s="61"/>
      <c r="C60" s="62"/>
      <c r="D60" s="62"/>
      <c r="E60" s="62"/>
      <c r="F60" s="62"/>
      <c r="G60" s="62"/>
      <c r="H60" s="62"/>
      <c r="I60" s="62"/>
      <c r="J60" s="62"/>
      <c r="K60" s="62"/>
      <c r="L60" s="62"/>
      <c r="M60" s="62"/>
      <c r="N60" s="62"/>
      <c r="O60" s="63"/>
    </row>
    <row r="61" spans="2:15" x14ac:dyDescent="0.3">
      <c r="B61" s="61"/>
      <c r="C61" s="62"/>
      <c r="D61" s="62"/>
      <c r="E61" s="62"/>
      <c r="F61" s="62"/>
      <c r="G61" s="62"/>
      <c r="H61" s="62"/>
      <c r="I61" s="62"/>
      <c r="J61" s="62"/>
      <c r="K61" s="62"/>
      <c r="L61" s="62"/>
      <c r="M61" s="62"/>
      <c r="N61" s="62"/>
      <c r="O61" s="63"/>
    </row>
    <row r="62" spans="2:15" x14ac:dyDescent="0.3">
      <c r="B62" s="61"/>
      <c r="C62" s="62"/>
      <c r="D62" s="62"/>
      <c r="E62" s="62"/>
      <c r="F62" s="62"/>
      <c r="G62" s="62"/>
      <c r="H62" s="62"/>
      <c r="I62" s="62"/>
      <c r="J62" s="62"/>
      <c r="K62" s="62"/>
      <c r="L62" s="62"/>
      <c r="M62" s="62"/>
      <c r="N62" s="62"/>
      <c r="O62" s="63"/>
    </row>
    <row r="63" spans="2:15" x14ac:dyDescent="0.3">
      <c r="B63" s="61"/>
      <c r="C63" s="62"/>
      <c r="D63" s="62"/>
      <c r="E63" s="62"/>
      <c r="F63" s="62"/>
      <c r="G63" s="62"/>
      <c r="H63" s="62"/>
      <c r="I63" s="62"/>
      <c r="J63" s="62"/>
      <c r="K63" s="62"/>
      <c r="L63" s="62"/>
      <c r="M63" s="62"/>
      <c r="N63" s="62"/>
      <c r="O63" s="63"/>
    </row>
    <row r="64" spans="2:15" x14ac:dyDescent="0.3">
      <c r="B64" s="61"/>
      <c r="C64" s="62"/>
      <c r="D64" s="62"/>
      <c r="E64" s="62"/>
      <c r="F64" s="62"/>
      <c r="G64" s="62"/>
      <c r="H64" s="62"/>
      <c r="I64" s="62"/>
      <c r="J64" s="62"/>
      <c r="K64" s="62"/>
      <c r="L64" s="62"/>
      <c r="M64" s="62"/>
      <c r="N64" s="62"/>
      <c r="O64" s="63"/>
    </row>
    <row r="65" spans="2:15" x14ac:dyDescent="0.3">
      <c r="B65" s="61"/>
      <c r="C65" s="62"/>
      <c r="D65" s="62"/>
      <c r="E65" s="62"/>
      <c r="F65" s="62"/>
      <c r="G65" s="62"/>
      <c r="H65" s="62"/>
      <c r="I65" s="62"/>
      <c r="J65" s="62"/>
      <c r="K65" s="62"/>
      <c r="L65" s="62"/>
      <c r="M65" s="62"/>
      <c r="N65" s="62"/>
      <c r="O65" s="63"/>
    </row>
    <row r="66" spans="2:15" x14ac:dyDescent="0.3">
      <c r="B66" s="61"/>
      <c r="C66" s="62"/>
      <c r="D66" s="62"/>
      <c r="E66" s="62"/>
      <c r="F66" s="62"/>
      <c r="G66" s="62"/>
      <c r="H66" s="62"/>
      <c r="I66" s="62"/>
      <c r="J66" s="62"/>
      <c r="K66" s="62"/>
      <c r="L66" s="62"/>
      <c r="M66" s="62"/>
      <c r="N66" s="62"/>
      <c r="O66" s="63"/>
    </row>
    <row r="67" spans="2:15" x14ac:dyDescent="0.3">
      <c r="B67" s="64"/>
      <c r="C67" s="65"/>
      <c r="D67" s="65"/>
      <c r="E67" s="65"/>
      <c r="F67" s="65"/>
      <c r="G67" s="65"/>
      <c r="H67" s="65"/>
      <c r="I67" s="65"/>
      <c r="J67" s="65"/>
      <c r="K67" s="65"/>
      <c r="L67" s="65"/>
      <c r="M67" s="65"/>
      <c r="N67" s="65"/>
      <c r="O67" s="6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G14" sqref="G14"/>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2021-07-09T08:12:34Z</dcterms:modified>
</cp:coreProperties>
</file>