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65368" windowWidth="15132" windowHeight="5508" activeTab="5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arr10roz" sheetId="13" r:id="rId13"/>
    <sheet name="gui11cos" sheetId="14" r:id="rId14"/>
    <sheet name="alt12lce" sheetId="15" r:id="rId15"/>
    <sheet name="pat13ana" sheetId="16" r:id="rId16"/>
    <sheet name="pat14ana" sheetId="17" r:id="rId17"/>
    <sheet name="pat15ión" sheetId="18" r:id="rId18"/>
    <sheet name="rem16no)" sheetId="19" r:id="rId19"/>
    <sheet name="rem17no)" sheetId="20" r:id="rId20"/>
    <sheet name="alf19lfa" sheetId="21" r:id="rId21"/>
    <sheet name="esp20ago" sheetId="22" r:id="rId22"/>
    <sheet name="tom21-V)" sheetId="23" r:id="rId23"/>
    <sheet name="tom22rva" sheetId="24" r:id="rId24"/>
    <sheet name="pim23rva" sheetId="25" r:id="rId25"/>
    <sheet name="alc24ofa" sheetId="26" r:id="rId26"/>
    <sheet name="ceb25osa" sheetId="27" r:id="rId27"/>
    <sheet name="ceb26ano" sheetId="28" r:id="rId28"/>
    <sheet name="gui27des" sheetId="29" r:id="rId29"/>
    <sheet name="hab28des" sheetId="30" r:id="rId30"/>
    <sheet name="esc29las" sheetId="31" r:id="rId31"/>
    <sheet name="esp30cas" sheetId="32" r:id="rId32"/>
    <sheet name="otr31tas" sheetId="33" r:id="rId33"/>
    <sheet name="bró32oli" sheetId="34" r:id="rId34"/>
    <sheet name="api33pio" sheetId="35" r:id="rId35"/>
    <sheet name="pep34ino" sheetId="36" r:id="rId36"/>
    <sheet name="ber36ena" sheetId="37" r:id="rId37"/>
    <sheet name="cal37cín" sheetId="38" r:id="rId38"/>
    <sheet name="zan38ria" sheetId="39" r:id="rId39"/>
    <sheet name="nab39abo" sheetId="40" r:id="rId40"/>
    <sheet name="ráb40ano" sheetId="41" r:id="rId41"/>
    <sheet name="pue41rro" sheetId="42" r:id="rId42"/>
    <sheet name="híb42na)" sheetId="43" r:id="rId43"/>
    <sheet name="agu47ate" sheetId="44" r:id="rId44"/>
    <sheet name="uva49ión" sheetId="45" r:id="rId45"/>
    <sheet name="vin50sto" sheetId="46" r:id="rId46"/>
    <sheet name="ace51ara" sheetId="47" r:id="rId47"/>
    <sheet name="ace52ite" sheetId="48" r:id="rId48"/>
    <sheet name="Hoja_del_programa" sheetId="49" r:id="rId49"/>
  </sheets>
  <externalReferences>
    <externalReference r:id="rId52"/>
    <externalReference r:id="rId53"/>
    <externalReference r:id="rId54"/>
  </externalReferences>
  <definedNames>
    <definedName name="_xlnm.Print_Area" localSheetId="1">'índice'!$A$1:$J$79</definedName>
    <definedName name="_xlnm.Print_Area" localSheetId="0">'portada'!$A$1:$K$72</definedName>
    <definedName name="_xlnm.Print_Area" localSheetId="2">'resumen nacional'!$A$1:$AB$97</definedName>
    <definedName name="_xlnm.Print_Area" localSheetId="3">'tri0ndo'!$A$1:$K$90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derno" localSheetId="46">'ace51ara'!#REF!</definedName>
    <definedName name="Menú_cuaderno" localSheetId="47">'ace52ite'!#REF!</definedName>
    <definedName name="Menú_cuaderno" localSheetId="43">'agu47ate'!#REF!</definedName>
    <definedName name="Menú_cuaderno" localSheetId="25">'alc24ofa'!#REF!</definedName>
    <definedName name="Menú_cuaderno" localSheetId="20">'alf19lfa'!#REF!</definedName>
    <definedName name="Menú_cuaderno" localSheetId="14">'alt12lce'!#REF!</definedName>
    <definedName name="Menú_cuaderno" localSheetId="34">'api33pio'!#REF!</definedName>
    <definedName name="Menú_cuaderno" localSheetId="12">'arr10roz'!#REF!</definedName>
    <definedName name="Menú_cuaderno" localSheetId="9">'ave6ena'!#REF!</definedName>
    <definedName name="Menú_cuaderno" localSheetId="36">'ber36ena'!#REF!</definedName>
    <definedName name="Menú_cuaderno" localSheetId="33">'bró32oli'!#REF!</definedName>
    <definedName name="Menú_cuaderno" localSheetId="37">'cal37cín'!#REF!</definedName>
    <definedName name="Menú_cuaderno" localSheetId="26">'ceb25osa'!#REF!</definedName>
    <definedName name="Menú_cuaderno" localSheetId="27">'ceb26ano'!#REF!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0">'esc29las'!#REF!</definedName>
    <definedName name="Menú_cuaderno" localSheetId="21">'esp20ago'!#REF!</definedName>
    <definedName name="Menú_cuaderno" localSheetId="31">'esp30cas'!#REF!</definedName>
    <definedName name="Menú_cuaderno" localSheetId="13">'gui11cos'!#REF!</definedName>
    <definedName name="Menú_cuaderno" localSheetId="28">'gui27des'!#REF!</definedName>
    <definedName name="Menú_cuaderno" localSheetId="29">'hab28des'!#REF!</definedName>
    <definedName name="Menú_cuaderno" localSheetId="42">'híb42na)'!#REF!</definedName>
    <definedName name="Menú_cuaderno" localSheetId="39">'nab39abo'!#REF!</definedName>
    <definedName name="Menú_cuaderno" localSheetId="32">'otr31tas'!#REF!</definedName>
    <definedName name="Menú_cuaderno" localSheetId="15">'pat13ana'!#REF!</definedName>
    <definedName name="Menú_cuaderno" localSheetId="16">'pat14ana'!#REF!</definedName>
    <definedName name="Menú_cuaderno" localSheetId="17">'pat15ión'!#REF!</definedName>
    <definedName name="Menú_cuaderno" localSheetId="35">'pep34ino'!#REF!</definedName>
    <definedName name="Menú_cuaderno" localSheetId="24">'pim23rva'!#REF!</definedName>
    <definedName name="Menú_cuaderno" localSheetId="0">'[3]tri0ndo'!#REF!</definedName>
    <definedName name="Menú_cuaderno" localSheetId="41">'pue41rro'!#REF!</definedName>
    <definedName name="Menú_cuaderno" localSheetId="40">'ráb40ano'!#REF!</definedName>
    <definedName name="Menú_cuaderno" localSheetId="18">'rem16no)'!#REF!</definedName>
    <definedName name="Menú_cuaderno" localSheetId="19">'rem17no)'!#REF!</definedName>
    <definedName name="Menú_cuaderno" localSheetId="22">'tom21-V)'!#REF!</definedName>
    <definedName name="Menú_cuaderno" localSheetId="23">'tom22rva'!#REF!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44">'uva49ión'!#REF!</definedName>
    <definedName name="Menú_cuaderno" localSheetId="45">'vin50sto'!#REF!</definedName>
    <definedName name="Menú_cuaderno" localSheetId="38">'zan38ria'!#REF!</definedName>
    <definedName name="Menú_cuaderno">'tri0ndo'!#REF!</definedName>
    <definedName name="Menú_índice" localSheetId="0">'[3]índice'!#REF!</definedName>
    <definedName name="Menú_índice">'índice'!$A$89:$D$106</definedName>
    <definedName name="Menú_portada" localSheetId="0">'portada'!$A$77:$D$90</definedName>
    <definedName name="Menú_portada">#REF!</definedName>
    <definedName name="Menú_resumen" localSheetId="0">'[3]resumen nacional'!#REF!</definedName>
    <definedName name="Menú_resumen">'resumen nacional'!$A$159:$D$172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<sst xmlns="http://schemas.openxmlformats.org/spreadsheetml/2006/main" count="3559" uniqueCount="310">
  <si>
    <t>NO BORRAR ESTA HOJA YA QUE SU PRESENCIA ES NECESARIA PARA EL FUNCIONAMIENTO DEL PROGRAMA</t>
  </si>
  <si>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</si>
  <si>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</si>
  <si>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</si>
  <si>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</si>
  <si>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</si>
  <si>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</si>
  <si>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</si>
  <si>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</si>
  <si>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</si>
  <si>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</si>
  <si>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</si>
  <si>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</si>
  <si>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</si>
  <si>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</si>
  <si>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</si>
  <si>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</si>
  <si>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</si>
  <si>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</si>
  <si>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</si>
  <si>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</si>
  <si>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</si>
  <si>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</si>
  <si>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</si>
  <si>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</si>
  <si>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</si>
  <si>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</si>
  <si>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</si>
  <si>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</si>
  <si>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</si>
  <si>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</si>
  <si>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</si>
  <si>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</si>
  <si>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</si>
  <si>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</si>
  <si>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</si>
  <si>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</si>
  <si>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</si>
  <si>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</si>
  <si>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</si>
  <si>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</si>
  <si>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</si>
  <si>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</si>
  <si>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</si>
  <si>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</si>
  <si>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</si>
  <si>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</si>
  <si>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</si>
  <si>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</si>
  <si>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</si>
  <si>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</si>
  <si>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</si>
  <si>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</si>
  <si>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</si>
  <si>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</si>
  <si>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</si>
  <si>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</si>
  <si>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</si>
  <si>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</si>
  <si>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</si>
  <si>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</si>
  <si>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</si>
  <si>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</si>
  <si>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</si>
  <si>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</si>
  <si>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</si>
  <si>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</si>
  <si>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</si>
  <si>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SUMA PROV. EST.</t>
  </si>
  <si>
    <t xml:space="preserve">   ESPAÑA</t>
  </si>
  <si>
    <t>TRIGO BLANDO</t>
  </si>
  <si>
    <t>2015 MARZO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</si>
  <si>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</si>
  <si>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</si>
  <si>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</si>
  <si>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</si>
  <si>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</si>
  <si>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</si>
  <si>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</si>
  <si>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</si>
  <si>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ARROZ</t>
  </si>
  <si>
    <t>GUISANTES SECOS</t>
  </si>
  <si>
    <t>ALTRAMUZ DULCE</t>
  </si>
  <si>
    <t>PATATA EXTRATEMPRANA</t>
  </si>
  <si>
    <t>PATATA TEMPRANA</t>
  </si>
  <si>
    <t>PATATA MEDIA ESTACIÓN</t>
  </si>
  <si>
    <t>REMOLACHA AZUCARERA (R. VERANO)</t>
  </si>
  <si>
    <t>REMOLACHA AZUCARERA (R. INVIERNO)</t>
  </si>
  <si>
    <t>ALFALFA</t>
  </si>
  <si>
    <t>ESPÁRRAGO</t>
  </si>
  <si>
    <t>TOMATE (REC. 1-I/31-V)</t>
  </si>
  <si>
    <t>TOMATE CONSERVA</t>
  </si>
  <si>
    <t>PIMIENTO CONSERVA</t>
  </si>
  <si>
    <t>ALCACHOFA</t>
  </si>
  <si>
    <t>CEBOLLA BABOSA</t>
  </si>
  <si>
    <t>CEBOLLA GRANO Y MEDIO GRANO</t>
  </si>
  <si>
    <t>GUISANTES VERDES</t>
  </si>
  <si>
    <t>HABAS VERDES</t>
  </si>
  <si>
    <t>ESCAROLAS</t>
  </si>
  <si>
    <t>ESPINACAS</t>
  </si>
  <si>
    <t>OTRAS SETAS</t>
  </si>
  <si>
    <t>BRÓCOLI</t>
  </si>
  <si>
    <t>APIO</t>
  </si>
  <si>
    <t>PEPINO</t>
  </si>
  <si>
    <t>BERENJENA</t>
  </si>
  <si>
    <t>CALABACÍN</t>
  </si>
  <si>
    <t>ZANAHORIA</t>
  </si>
  <si>
    <t>NABO</t>
  </si>
  <si>
    <t>RÁBANO</t>
  </si>
  <si>
    <t>PUERRO</t>
  </si>
  <si>
    <t>HÍBRIDOS (MANDARINA)</t>
  </si>
  <si>
    <t>AGUACATE</t>
  </si>
  <si>
    <t>UVA VINIFICACIÓN</t>
  </si>
  <si>
    <t>VINO + MOSTO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</si>
  <si>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</si>
  <si>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</si>
  <si>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</si>
  <si>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</si>
  <si>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</si>
  <si>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</si>
  <si>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</si>
  <si>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</si>
  <si>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</si>
  <si>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MES (*)</t>
  </si>
  <si>
    <t>MARZO 2015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</si>
  <si>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</si>
  <si>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</si>
  <si>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</si>
  <si>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</si>
  <si>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</si>
  <si>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</si>
  <si>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</si>
  <si>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</si>
  <si>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</si>
  <si>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</si>
  <si>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</si>
  <si>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</si>
  <si>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</si>
  <si>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</si>
  <si>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</si>
  <si>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</si>
  <si>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</si>
  <si>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</si>
  <si>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</si>
  <si>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</si>
  <si>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</si>
  <si>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</si>
  <si>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</si>
  <si>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</si>
  <si>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</si>
  <si>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</si>
  <si>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</si>
  <si>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</si>
  <si>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</si>
  <si>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</si>
  <si>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</si>
  <si>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algodón</t>
  </si>
  <si>
    <t>girasol</t>
  </si>
  <si>
    <t>soja</t>
  </si>
  <si>
    <t>colza</t>
  </si>
  <si>
    <t>tabaco</t>
  </si>
  <si>
    <t>CULTIVOS FORRAJEROS</t>
  </si>
  <si>
    <t>maíz forrajero</t>
  </si>
  <si>
    <t>alfalfa</t>
  </si>
  <si>
    <t>veza para forraje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</si>
  <si>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</si>
  <si>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</si>
  <si>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</si>
  <si>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</si>
  <si>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</si>
  <si>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</si>
  <si>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</si>
  <si>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</si>
  <si>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</si>
  <si>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</si>
  <si>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tomate conserva</t>
  </si>
  <si>
    <t>pimiento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</si>
  <si>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</si>
  <si>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</si>
  <si>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</si>
  <si>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</si>
  <si>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</si>
  <si>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</si>
  <si>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</si>
  <si>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</si>
  <si>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</si>
  <si>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</si>
  <si>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guisantes verdes</t>
  </si>
  <si>
    <t>habas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</si>
  <si>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</si>
  <si>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</si>
  <si>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</si>
  <si>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</si>
  <si>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</si>
  <si>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</si>
  <si>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</si>
  <si>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</si>
  <si>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</si>
  <si>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nabo</t>
  </si>
  <si>
    <t>puerro</t>
  </si>
  <si>
    <t>CÍTRICOS</t>
  </si>
  <si>
    <t>naranja dulce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</si>
  <si>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</si>
  <si>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</si>
  <si>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</si>
  <si>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</si>
  <si>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</si>
  <si>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</si>
  <si>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</si>
  <si>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</si>
  <si>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</si>
  <si>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melocotón</t>
  </si>
  <si>
    <t>ciruela</t>
  </si>
  <si>
    <t>plátano</t>
  </si>
  <si>
    <t>higo</t>
  </si>
  <si>
    <t>kiwi</t>
  </si>
  <si>
    <t>aguacate</t>
  </si>
  <si>
    <t>nectarina</t>
  </si>
  <si>
    <t>nuez</t>
  </si>
  <si>
    <t>castaña</t>
  </si>
  <si>
    <t>frambuesa</t>
  </si>
  <si>
    <t>almendra</t>
  </si>
  <si>
    <t>avellana</t>
  </si>
  <si>
    <t>VIÑEDO</t>
  </si>
  <si>
    <t>uva de mesa</t>
  </si>
  <si>
    <t>uva vinificación</t>
  </si>
  <si>
    <t>uva pasa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</si>
  <si>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</si>
  <si>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</si>
  <si>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</si>
  <si>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</si>
  <si>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</si>
  <si>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</si>
  <si>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</si>
  <si>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</si>
  <si>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</si>
  <si>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</si>
  <si>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</si>
  <si>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</si>
  <si>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</si>
  <si>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</si>
  <si>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</si>
  <si>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</si>
  <si>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</si>
  <si>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arroz</t>
  </si>
  <si>
    <t xml:space="preserve"> guisantes secos</t>
  </si>
  <si>
    <t xml:space="preserve"> altramuz dulce</t>
  </si>
  <si>
    <t xml:space="preserve"> patata extratemprana</t>
  </si>
  <si>
    <t xml:space="preserve"> patata temprana</t>
  </si>
  <si>
    <t xml:space="preserve"> patata media estación</t>
  </si>
  <si>
    <t xml:space="preserve"> remolacha azucarera (r. verano)</t>
  </si>
  <si>
    <t xml:space="preserve"> remolacha azucarera (r. invierno)</t>
  </si>
  <si>
    <t xml:space="preserve"> alfalfa</t>
  </si>
  <si>
    <t xml:space="preserve"> espárrago</t>
  </si>
  <si>
    <t xml:space="preserve"> tomate (rec. 1-i/31-v)</t>
  </si>
  <si>
    <t xml:space="preserve"> tomate conserva</t>
  </si>
  <si>
    <t xml:space="preserve"> pimiento conserva</t>
  </si>
  <si>
    <t xml:space="preserve"> alcachofa</t>
  </si>
  <si>
    <t xml:space="preserve"> cebolla babosa</t>
  </si>
  <si>
    <t xml:space="preserve"> cebolla grano y medio grano</t>
  </si>
  <si>
    <t xml:space="preserve"> guisantes verdes</t>
  </si>
  <si>
    <t xml:space="preserve"> habas verdes</t>
  </si>
  <si>
    <t xml:space="preserve"> escarolas</t>
  </si>
  <si>
    <t xml:space="preserve"> espinacas</t>
  </si>
  <si>
    <t xml:space="preserve"> otras setas</t>
  </si>
  <si>
    <t xml:space="preserve"> brócoli</t>
  </si>
  <si>
    <t xml:space="preserve"> apio</t>
  </si>
  <si>
    <t xml:space="preserve"> pepino</t>
  </si>
  <si>
    <t xml:space="preserve"> berenjena</t>
  </si>
  <si>
    <t xml:space="preserve"> calabacín</t>
  </si>
  <si>
    <t xml:space="preserve"> zanahoria</t>
  </si>
  <si>
    <t xml:space="preserve"> nabo</t>
  </si>
  <si>
    <t xml:space="preserve"> rábano</t>
  </si>
  <si>
    <t xml:space="preserve"> puerro</t>
  </si>
  <si>
    <t xml:space="preserve"> híbridos (mandarina)</t>
  </si>
  <si>
    <t xml:space="preserve"> aguacate</t>
  </si>
  <si>
    <t xml:space="preserve"> uva vinificación</t>
  </si>
  <si>
    <t xml:space="preserve"> vino + mosto</t>
  </si>
  <si>
    <t xml:space="preserve"> aceituna de almazara</t>
  </si>
  <si>
    <t xml:space="preserve"> aceite</t>
  </si>
  <si>
    <t xml:space="preserve"> </t>
  </si>
  <si>
    <t>SECRETARÍA GENERAL TÉCNICA</t>
  </si>
  <si>
    <t>AVANCES DE SUPERFICIES Y PRODUCCIONES AGRÍCOLAS</t>
  </si>
  <si>
    <t>3. DISPONIBLE EN LA WEB DEL MAGRAMA:</t>
  </si>
  <si>
    <t xml:space="preserve">     http://www.magrama.es/</t>
  </si>
  <si>
    <t>ESTIMACIONES DE MARZO</t>
  </si>
  <si>
    <t>cereales otoño invierno</t>
  </si>
  <si>
    <t>remolacha total</t>
  </si>
  <si>
    <t>manzana total</t>
  </si>
  <si>
    <t>mandarina total</t>
  </si>
  <si>
    <t>(*) Mes al que corresponde la última estimación</t>
  </si>
  <si>
    <t>(**) La superficie se expresa en miles de áreas</t>
  </si>
  <si>
    <t>(***) Se ha producido un cambio en la metodología en 2014</t>
  </si>
  <si>
    <t>(****) Producción total de Vino y Mosto en miles de Hectolitros. No corresponde a las existencias  a 25 de noviembre</t>
  </si>
  <si>
    <t>Nota.-En la Comunidad Autónoma (CA) de Madrid sin actualizar los datos desde diciembre de 2013  por falta de envío por la CA de los datos requeridos</t>
  </si>
  <si>
    <t>endivias   (**)</t>
  </si>
  <si>
    <t>champiñón   (**)</t>
  </si>
  <si>
    <t>otras setas   (**)</t>
  </si>
  <si>
    <t>pepinillo   (**)</t>
  </si>
  <si>
    <t>rábano   (**)</t>
  </si>
  <si>
    <t>vino + mosto (****)</t>
  </si>
  <si>
    <t>limón (***)</t>
  </si>
  <si>
    <t>pomelo (***)</t>
  </si>
  <si>
    <t>DEFINITIVO</t>
  </si>
  <si>
    <t>PRODUCCIONES (1000 Hectolitros)</t>
  </si>
  <si>
    <t>DEFINIT.</t>
  </si>
  <si>
    <t>MINISTERIO DE AGRICULTURA, ALIMENTACIÓN Y MEDIO AMBIENTE</t>
  </si>
  <si>
    <t>SUBDIRECCIÓN GENERAL DE ESTADÍSTICA</t>
  </si>
  <si>
    <t>Área de Estadísticas Físicas Agrarias</t>
  </si>
  <si>
    <t>FECHA:  31/03/2015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</si>
</sst>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,##0.00_);\(#,##0.00\)"/>
    <numFmt numFmtId="174" formatCode="#,##0.000_);\(#,##0.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0"/>
    </font>
    <font>
      <sz val="8"/>
      <name val="Courier"/>
      <family val="0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04">
    <xf numFmtId="0" fontId="0" fillId="0" borderId="0" xfId="0" applyFont="1" applyAlignment="1">
      <alignment/>
    </xf>
    <xf numFmtId="0" fontId="4" fillId="0" borderId="0" xfId="51" applyFont="1" applyAlignment="1">
      <alignment vertical="justify"/>
      <protection/>
    </xf>
    <xf numFmtId="0" fontId="4" fillId="33" borderId="0" xfId="51" applyFont="1" applyFill="1" applyAlignment="1">
      <alignment vertical="justify"/>
      <protection/>
    </xf>
    <xf numFmtId="0" fontId="5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 vertical="justify"/>
      <protection/>
    </xf>
    <xf numFmtId="0" fontId="5" fillId="33" borderId="0" xfId="51" applyFont="1" applyFill="1" applyBorder="1" applyAlignment="1" quotePrefix="1">
      <alignment horizontal="left" vertical="justify"/>
      <protection/>
    </xf>
    <xf numFmtId="0" fontId="5" fillId="33" borderId="0" xfId="51" applyFont="1" applyFill="1" applyBorder="1" applyAlignment="1">
      <alignment horizontal="left" vertical="center"/>
      <protection/>
    </xf>
    <xf numFmtId="0" fontId="2" fillId="0" borderId="0" xfId="51">
      <alignment/>
      <protection/>
    </xf>
    <xf numFmtId="0" fontId="6" fillId="34" borderId="10" xfId="51" applyFont="1" applyFill="1" applyBorder="1" applyAlignment="1" quotePrefix="1">
      <alignment horizontal="center" vertical="justify"/>
      <protection/>
    </xf>
    <xf numFmtId="0" fontId="6" fillId="33" borderId="0" xfId="51" applyFont="1" applyFill="1" applyBorder="1" applyAlignment="1">
      <alignment vertical="justify"/>
      <protection/>
    </xf>
    <xf numFmtId="0" fontId="6" fillId="33" borderId="0" xfId="51" applyFont="1" applyFill="1" applyAlignment="1">
      <alignment vertical="justify"/>
      <protection/>
    </xf>
    <xf numFmtId="0" fontId="5" fillId="0" borderId="0" xfId="51" applyFont="1" applyAlignment="1">
      <alignment vertical="justify"/>
      <protection/>
    </xf>
    <xf numFmtId="0" fontId="6" fillId="34" borderId="11" xfId="51" applyFont="1" applyFill="1" applyBorder="1" applyAlignment="1" quotePrefix="1">
      <alignment horizontal="center" vertical="justify"/>
      <protection/>
    </xf>
    <xf numFmtId="0" fontId="6" fillId="34" borderId="12" xfId="51" applyFont="1" applyFill="1" applyBorder="1" applyAlignment="1">
      <alignment vertical="justify"/>
      <protection/>
    </xf>
    <xf numFmtId="0" fontId="6" fillId="34" borderId="13" xfId="51" applyFont="1" applyFill="1" applyBorder="1" applyAlignment="1">
      <alignment vertical="justify"/>
      <protection/>
    </xf>
    <xf numFmtId="0" fontId="6" fillId="34" borderId="14" xfId="51" applyFont="1" applyFill="1" applyBorder="1" applyAlignment="1">
      <alignment vertical="justify"/>
      <protection/>
    </xf>
    <xf numFmtId="1" fontId="6" fillId="34" borderId="15" xfId="51" applyNumberFormat="1" applyFont="1" applyFill="1" applyBorder="1" applyAlignment="1">
      <alignment horizontal="center" vertical="justify"/>
      <protection/>
    </xf>
    <xf numFmtId="1" fontId="6" fillId="34" borderId="16" xfId="51" applyNumberFormat="1" applyFont="1" applyFill="1" applyBorder="1" applyAlignment="1">
      <alignment horizontal="center" vertical="justify"/>
      <protection/>
    </xf>
    <xf numFmtId="1" fontId="6" fillId="34" borderId="17" xfId="51" applyNumberFormat="1" applyFont="1" applyFill="1" applyBorder="1" applyAlignment="1">
      <alignment horizontal="center" vertical="justify"/>
      <protection/>
    </xf>
    <xf numFmtId="1" fontId="6" fillId="33" borderId="0" xfId="51" applyNumberFormat="1" applyFont="1" applyFill="1" applyAlignment="1">
      <alignment horizontal="center" vertical="justify"/>
      <protection/>
    </xf>
    <xf numFmtId="0" fontId="6" fillId="34" borderId="18" xfId="51" applyFont="1" applyFill="1" applyBorder="1" applyAlignment="1">
      <alignment vertical="justify"/>
      <protection/>
    </xf>
    <xf numFmtId="0" fontId="6" fillId="34" borderId="12" xfId="51" applyFont="1" applyFill="1" applyBorder="1" applyAlignment="1">
      <alignment horizontal="center" vertical="justify"/>
      <protection/>
    </xf>
    <xf numFmtId="0" fontId="6" fillId="34" borderId="13" xfId="51" applyFont="1" applyFill="1" applyBorder="1" applyAlignment="1">
      <alignment horizontal="center" vertical="justify"/>
      <protection/>
    </xf>
    <xf numFmtId="0" fontId="6" fillId="34" borderId="14" xfId="51" applyFont="1" applyFill="1" applyBorder="1" applyAlignment="1">
      <alignment horizontal="center" vertical="justify"/>
      <protection/>
    </xf>
    <xf numFmtId="0" fontId="6" fillId="33" borderId="0" xfId="51" applyFont="1" applyFill="1" applyAlignment="1">
      <alignment horizontal="center" vertical="justify"/>
      <protection/>
    </xf>
    <xf numFmtId="0" fontId="4" fillId="33" borderId="19" xfId="51" applyFont="1" applyFill="1" applyBorder="1" applyAlignment="1">
      <alignment horizontal="fill" vertical="justify"/>
      <protection/>
    </xf>
    <xf numFmtId="0" fontId="4" fillId="33" borderId="0" xfId="51" applyFont="1" applyFill="1" applyAlignment="1">
      <alignment horizontal="fill" vertical="justify"/>
      <protection/>
    </xf>
    <xf numFmtId="0" fontId="4" fillId="33" borderId="0" xfId="51" applyFont="1" applyFill="1" applyBorder="1" applyAlignment="1">
      <alignment horizontal="fill" vertical="justify"/>
      <protection/>
    </xf>
    <xf numFmtId="0" fontId="4" fillId="33" borderId="20" xfId="51" applyFont="1" applyFill="1" applyBorder="1" applyAlignment="1">
      <alignment horizontal="fill" vertical="justify"/>
      <protection/>
    </xf>
    <xf numFmtId="0" fontId="7" fillId="33" borderId="19" xfId="51" applyFont="1" applyFill="1" applyBorder="1" applyAlignment="1" quotePrefix="1">
      <alignment horizontal="left" vertical="justify"/>
      <protection/>
    </xf>
    <xf numFmtId="0" fontId="7" fillId="33" borderId="0" xfId="51" applyFont="1" applyFill="1" applyAlignment="1">
      <alignment vertical="justify"/>
      <protection/>
    </xf>
    <xf numFmtId="3" fontId="7" fillId="33" borderId="0" xfId="51" applyNumberFormat="1" applyFont="1" applyFill="1" applyAlignment="1" applyProtection="1">
      <alignment vertical="justify"/>
      <protection/>
    </xf>
    <xf numFmtId="164" fontId="7" fillId="33" borderId="0" xfId="51" applyNumberFormat="1" applyFont="1" applyFill="1" applyAlignment="1" applyProtection="1">
      <alignment vertical="justify"/>
      <protection/>
    </xf>
    <xf numFmtId="164" fontId="7" fillId="33" borderId="20" xfId="51" applyNumberFormat="1" applyFont="1" applyFill="1" applyBorder="1" applyAlignment="1" applyProtection="1">
      <alignment vertical="justify"/>
      <protection/>
    </xf>
    <xf numFmtId="0" fontId="7" fillId="0" borderId="0" xfId="51" applyFont="1" applyAlignment="1">
      <alignment vertical="justify"/>
      <protection/>
    </xf>
    <xf numFmtId="0" fontId="7" fillId="0" borderId="19" xfId="51" applyFont="1" applyBorder="1" applyAlignment="1">
      <alignment vertical="justify"/>
      <protection/>
    </xf>
    <xf numFmtId="0" fontId="7" fillId="33" borderId="19" xfId="51" applyFont="1" applyFill="1" applyBorder="1" applyAlignment="1">
      <alignment vertical="justify"/>
      <protection/>
    </xf>
    <xf numFmtId="0" fontId="6" fillId="34" borderId="21" xfId="51" applyFont="1" applyFill="1" applyBorder="1" applyAlignment="1">
      <alignment vertical="justify"/>
      <protection/>
    </xf>
    <xf numFmtId="0" fontId="6" fillId="34" borderId="22" xfId="51" applyFont="1" applyFill="1" applyBorder="1" applyAlignment="1">
      <alignment vertical="justify"/>
      <protection/>
    </xf>
    <xf numFmtId="3" fontId="6" fillId="34" borderId="22" xfId="51" applyNumberFormat="1" applyFont="1" applyFill="1" applyBorder="1" applyAlignment="1" applyProtection="1">
      <alignment vertical="justify"/>
      <protection/>
    </xf>
    <xf numFmtId="164" fontId="6" fillId="34" borderId="23" xfId="51" applyNumberFormat="1" applyFont="1" applyFill="1" applyBorder="1" applyAlignment="1" applyProtection="1">
      <alignment vertical="justify"/>
      <protection/>
    </xf>
    <xf numFmtId="164" fontId="6" fillId="33" borderId="0" xfId="51" applyNumberFormat="1" applyFont="1" applyFill="1" applyAlignment="1" applyProtection="1">
      <alignment vertical="justify"/>
      <protection/>
    </xf>
    <xf numFmtId="164" fontId="6" fillId="34" borderId="24" xfId="51" applyNumberFormat="1" applyFont="1" applyFill="1" applyBorder="1" applyAlignment="1" applyProtection="1">
      <alignment vertical="justify"/>
      <protection/>
    </xf>
    <xf numFmtId="0" fontId="6" fillId="0" borderId="0" xfId="51" applyFont="1" applyAlignment="1">
      <alignment vertical="justify"/>
      <protection/>
    </xf>
    <xf numFmtId="0" fontId="6" fillId="34" borderId="21" xfId="51" applyFont="1" applyFill="1" applyBorder="1" applyAlignment="1" quotePrefix="1">
      <alignment horizontal="left" vertical="justify"/>
      <protection/>
    </xf>
    <xf numFmtId="0" fontId="7" fillId="33" borderId="0" xfId="51" applyFont="1" applyFill="1" applyBorder="1" applyAlignment="1">
      <alignment vertical="justify"/>
      <protection/>
    </xf>
    <xf numFmtId="3" fontId="7" fillId="33" borderId="0" xfId="51" applyNumberFormat="1" applyFont="1" applyFill="1" applyBorder="1" applyAlignment="1" applyProtection="1">
      <alignment vertical="justify"/>
      <protection/>
    </xf>
    <xf numFmtId="164" fontId="7" fillId="33" borderId="0" xfId="51" applyNumberFormat="1" applyFont="1" applyFill="1" applyBorder="1" applyAlignment="1" applyProtection="1">
      <alignment vertical="justify"/>
      <protection/>
    </xf>
    <xf numFmtId="0" fontId="7" fillId="34" borderId="25" xfId="51" applyFont="1" applyFill="1" applyBorder="1" applyAlignment="1">
      <alignment vertical="justify"/>
      <protection/>
    </xf>
    <xf numFmtId="0" fontId="7" fillId="34" borderId="16" xfId="51" applyFont="1" applyFill="1" applyBorder="1" applyAlignment="1">
      <alignment vertical="justify"/>
      <protection/>
    </xf>
    <xf numFmtId="3" fontId="7" fillId="34" borderId="16" xfId="51" applyNumberFormat="1" applyFont="1" applyFill="1" applyBorder="1" applyAlignment="1" applyProtection="1">
      <alignment vertical="justify"/>
      <protection/>
    </xf>
    <xf numFmtId="164" fontId="7" fillId="34" borderId="17" xfId="51" applyNumberFormat="1" applyFont="1" applyFill="1" applyBorder="1" applyAlignment="1" applyProtection="1">
      <alignment vertical="justify"/>
      <protection/>
    </xf>
    <xf numFmtId="0" fontId="6" fillId="34" borderId="19" xfId="51" applyFont="1" applyFill="1" applyBorder="1" applyAlignment="1">
      <alignment vertical="justify"/>
      <protection/>
    </xf>
    <xf numFmtId="0" fontId="6" fillId="34" borderId="0" xfId="51" applyFont="1" applyFill="1" applyBorder="1" applyAlignment="1">
      <alignment vertical="justify"/>
      <protection/>
    </xf>
    <xf numFmtId="3" fontId="6" fillId="34" borderId="0" xfId="51" applyNumberFormat="1" applyFont="1" applyFill="1" applyBorder="1" applyAlignment="1" applyProtection="1">
      <alignment vertical="justify"/>
      <protection/>
    </xf>
    <xf numFmtId="164" fontId="6" fillId="34" borderId="20" xfId="51" applyNumberFormat="1" applyFont="1" applyFill="1" applyBorder="1" applyAlignment="1" applyProtection="1">
      <alignment vertical="justify"/>
      <protection/>
    </xf>
    <xf numFmtId="0" fontId="2" fillId="34" borderId="26" xfId="51" applyFont="1" applyFill="1" applyBorder="1" applyAlignment="1">
      <alignment vertical="justify"/>
      <protection/>
    </xf>
    <xf numFmtId="0" fontId="2" fillId="34" borderId="13" xfId="51" applyFont="1" applyFill="1" applyBorder="1" applyAlignment="1">
      <alignment vertical="justify"/>
      <protection/>
    </xf>
    <xf numFmtId="3" fontId="2" fillId="34" borderId="13" xfId="51" applyNumberFormat="1" applyFont="1" applyFill="1" applyBorder="1" applyAlignment="1">
      <alignment vertical="justify"/>
      <protection/>
    </xf>
    <xf numFmtId="0" fontId="2" fillId="34" borderId="14" xfId="51" applyFont="1" applyFill="1" applyBorder="1" applyAlignment="1">
      <alignment vertical="justify"/>
      <protection/>
    </xf>
    <xf numFmtId="0" fontId="2" fillId="33" borderId="13" xfId="51" applyFont="1" applyFill="1" applyBorder="1" applyAlignment="1">
      <alignment vertical="justify"/>
      <protection/>
    </xf>
    <xf numFmtId="0" fontId="2" fillId="0" borderId="0" xfId="51" applyFont="1" applyAlignment="1">
      <alignment vertical="justify"/>
      <protection/>
    </xf>
    <xf numFmtId="37" fontId="2" fillId="0" borderId="0" xfId="51" applyNumberFormat="1" applyFont="1" applyAlignment="1" applyProtection="1">
      <alignment vertical="justify"/>
      <protection/>
    </xf>
    <xf numFmtId="0" fontId="9" fillId="0" borderId="0" xfId="54" applyFont="1" applyFill="1">
      <alignment/>
      <protection/>
    </xf>
    <xf numFmtId="0" fontId="9" fillId="0" borderId="0" xfId="54" applyFont="1">
      <alignment/>
      <protection/>
    </xf>
    <xf numFmtId="0" fontId="6" fillId="0" borderId="0" xfId="54" applyFont="1" applyFill="1" applyAlignment="1" quotePrefix="1">
      <alignment horizontal="left"/>
      <protection/>
    </xf>
    <xf numFmtId="0" fontId="6" fillId="0" borderId="0" xfId="54" applyFont="1" applyFill="1">
      <alignment/>
      <protection/>
    </xf>
    <xf numFmtId="0" fontId="6" fillId="0" borderId="0" xfId="54" applyFont="1">
      <alignment/>
      <protection/>
    </xf>
    <xf numFmtId="0" fontId="6" fillId="34" borderId="15" xfId="54" applyFont="1" applyFill="1" applyBorder="1">
      <alignment/>
      <protection/>
    </xf>
    <xf numFmtId="0" fontId="6" fillId="34" borderId="17" xfId="54" applyFont="1" applyFill="1" applyBorder="1">
      <alignment/>
      <protection/>
    </xf>
    <xf numFmtId="0" fontId="6" fillId="0" borderId="0" xfId="54" applyFont="1" applyFill="1" applyBorder="1">
      <alignment/>
      <protection/>
    </xf>
    <xf numFmtId="0" fontId="6" fillId="34" borderId="27" xfId="54" applyFont="1" applyFill="1" applyBorder="1" applyAlignment="1" quotePrefix="1">
      <alignment horizontal="center"/>
      <protection/>
    </xf>
    <xf numFmtId="0" fontId="6" fillId="34" borderId="20" xfId="54" applyFont="1" applyFill="1" applyBorder="1">
      <alignment/>
      <protection/>
    </xf>
    <xf numFmtId="0" fontId="6" fillId="34" borderId="16" xfId="54" applyFont="1" applyFill="1" applyBorder="1" applyAlignment="1">
      <alignment horizontal="center"/>
      <protection/>
    </xf>
    <xf numFmtId="0" fontId="6" fillId="34" borderId="17" xfId="54" applyNumberFormat="1" applyFont="1" applyFill="1" applyBorder="1" applyAlignment="1" applyProtection="1">
      <alignment horizontal="center"/>
      <protection/>
    </xf>
    <xf numFmtId="0" fontId="6" fillId="34" borderId="12" xfId="54" applyFont="1" applyFill="1" applyBorder="1" applyAlignment="1">
      <alignment vertical="center"/>
      <protection/>
    </xf>
    <xf numFmtId="0" fontId="6" fillId="34" borderId="14" xfId="54" applyFont="1" applyFill="1" applyBorder="1" applyAlignment="1">
      <alignment vertical="center"/>
      <protection/>
    </xf>
    <xf numFmtId="0" fontId="6" fillId="0" borderId="0" xfId="54" applyFont="1" applyFill="1" applyBorder="1" applyAlignment="1">
      <alignment vertical="center"/>
      <protection/>
    </xf>
    <xf numFmtId="0" fontId="6" fillId="34" borderId="12" xfId="54" applyFont="1" applyFill="1" applyBorder="1" applyAlignment="1">
      <alignment horizontal="center" vertical="center"/>
      <protection/>
    </xf>
    <xf numFmtId="0" fontId="6" fillId="34" borderId="13" xfId="54" applyNumberFormat="1" applyFont="1" applyFill="1" applyBorder="1" applyAlignment="1" applyProtection="1">
      <alignment horizontal="center" vertical="center"/>
      <protection/>
    </xf>
    <xf numFmtId="0" fontId="6" fillId="34" borderId="14" xfId="51" applyFont="1" applyFill="1" applyBorder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7" fillId="0" borderId="0" xfId="54" applyFont="1" applyFill="1" applyAlignment="1">
      <alignment vertical="justify"/>
      <protection/>
    </xf>
    <xf numFmtId="0" fontId="4" fillId="0" borderId="0" xfId="54" applyFont="1" applyFill="1" applyAlignment="1">
      <alignment vertical="justify"/>
      <protection/>
    </xf>
    <xf numFmtId="165" fontId="4" fillId="0" borderId="0" xfId="54" applyNumberFormat="1" applyFont="1" applyFill="1" applyAlignment="1">
      <alignment vertical="justify"/>
      <protection/>
    </xf>
    <xf numFmtId="0" fontId="4" fillId="0" borderId="0" xfId="54" applyFont="1" applyAlignment="1">
      <alignment vertical="justify"/>
      <protection/>
    </xf>
    <xf numFmtId="165" fontId="4" fillId="0" borderId="0" xfId="54" applyNumberFormat="1" applyFont="1" applyAlignment="1">
      <alignment vertical="justify"/>
      <protection/>
    </xf>
    <xf numFmtId="165" fontId="4" fillId="0" borderId="0" xfId="54" applyNumberFormat="1" applyFont="1" applyAlignment="1" applyProtection="1">
      <alignment vertical="justify"/>
      <protection/>
    </xf>
    <xf numFmtId="0" fontId="7" fillId="0" borderId="0" xfId="54" applyFont="1" applyAlignment="1">
      <alignment vertical="justify"/>
      <protection/>
    </xf>
    <xf numFmtId="0" fontId="4" fillId="0" borderId="0" xfId="54" applyFont="1" applyFill="1" applyAlignment="1">
      <alignment horizontal="right" vertical="justify"/>
      <protection/>
    </xf>
    <xf numFmtId="0" fontId="4" fillId="0" borderId="0" xfId="54" applyFont="1" applyAlignment="1">
      <alignment horizontal="right" vertical="justify"/>
      <protection/>
    </xf>
    <xf numFmtId="165" fontId="4" fillId="0" borderId="0" xfId="54" applyNumberFormat="1" applyFont="1" applyFill="1" applyAlignment="1" applyProtection="1">
      <alignment vertical="justify"/>
      <protection/>
    </xf>
    <xf numFmtId="0" fontId="7" fillId="0" borderId="0" xfId="54" applyFont="1" applyAlignment="1">
      <alignment vertical="center"/>
      <protection/>
    </xf>
    <xf numFmtId="0" fontId="4" fillId="0" borderId="0" xfId="54" applyFont="1">
      <alignment/>
      <protection/>
    </xf>
    <xf numFmtId="0" fontId="8" fillId="0" borderId="0" xfId="54">
      <alignment/>
      <protection/>
    </xf>
    <xf numFmtId="0" fontId="7" fillId="0" borderId="0" xfId="54" applyFont="1">
      <alignment/>
      <protection/>
    </xf>
    <xf numFmtId="165" fontId="4" fillId="0" borderId="0" xfId="54" applyNumberFormat="1" applyFont="1" applyFill="1" applyAlignment="1">
      <alignment horizontal="right" vertical="justify"/>
      <protection/>
    </xf>
    <xf numFmtId="165" fontId="4" fillId="0" borderId="0" xfId="54" applyNumberFormat="1" applyFont="1" applyAlignment="1">
      <alignment horizontal="right" vertical="justify"/>
      <protection/>
    </xf>
    <xf numFmtId="3" fontId="7" fillId="0" borderId="0" xfId="54" applyNumberFormat="1" applyFont="1" applyFill="1" applyAlignment="1">
      <alignment horizontal="right" vertical="justify"/>
      <protection/>
    </xf>
    <xf numFmtId="3" fontId="7" fillId="0" borderId="0" xfId="54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0" fontId="7" fillId="0" borderId="0" xfId="54" applyFont="1" applyAlignment="1">
      <alignment vertical="justify" wrapText="1"/>
      <protection/>
    </xf>
    <xf numFmtId="0" fontId="7" fillId="0" borderId="0" xfId="54" applyFont="1" applyAlignment="1">
      <alignment wrapText="1"/>
      <protection/>
    </xf>
    <xf numFmtId="166" fontId="7" fillId="33" borderId="0" xfId="51" applyNumberFormat="1" applyFont="1" applyFill="1" applyBorder="1" applyAlignment="1" applyProtection="1">
      <alignment vertical="justify"/>
      <protection/>
    </xf>
    <xf numFmtId="166" fontId="6" fillId="34" borderId="21" xfId="51" applyNumberFormat="1" applyFont="1" applyFill="1" applyBorder="1" applyAlignment="1" applyProtection="1">
      <alignment vertical="justify"/>
      <protection/>
    </xf>
    <xf numFmtId="166" fontId="6" fillId="34" borderId="22" xfId="51" applyNumberFormat="1" applyFont="1" applyFill="1" applyBorder="1" applyAlignment="1" applyProtection="1">
      <alignment vertical="justify"/>
      <protection/>
    </xf>
    <xf numFmtId="166" fontId="7" fillId="34" borderId="15" xfId="51" applyNumberFormat="1" applyFont="1" applyFill="1" applyBorder="1" applyAlignment="1" applyProtection="1">
      <alignment vertical="justify"/>
      <protection/>
    </xf>
    <xf numFmtId="166" fontId="7" fillId="34" borderId="16" xfId="51" applyNumberFormat="1" applyFont="1" applyFill="1" applyBorder="1" applyAlignment="1" applyProtection="1">
      <alignment vertical="justify"/>
      <protection/>
    </xf>
    <xf numFmtId="166" fontId="6" fillId="34" borderId="27" xfId="51" applyNumberFormat="1" applyFont="1" applyFill="1" applyBorder="1" applyAlignment="1" applyProtection="1">
      <alignment vertical="justify"/>
      <protection/>
    </xf>
    <xf numFmtId="166" fontId="6" fillId="34" borderId="0" xfId="51" applyNumberFormat="1" applyFont="1" applyFill="1" applyBorder="1" applyAlignment="1" applyProtection="1">
      <alignment vertical="justify"/>
      <protection/>
    </xf>
    <xf numFmtId="166" fontId="2" fillId="34" borderId="12" xfId="51" applyNumberFormat="1" applyFont="1" applyFill="1" applyBorder="1" applyAlignment="1">
      <alignment vertical="justify"/>
      <protection/>
    </xf>
    <xf numFmtId="166" fontId="2" fillId="34" borderId="13" xfId="51" applyNumberFormat="1" applyFont="1" applyFill="1" applyBorder="1" applyAlignment="1">
      <alignment vertical="justify"/>
      <protection/>
    </xf>
    <xf numFmtId="173" fontId="6" fillId="34" borderId="20" xfId="51" applyNumberFormat="1" applyFont="1" applyFill="1" applyBorder="1" applyAlignment="1" applyProtection="1">
      <alignment vertical="justify"/>
      <protection/>
    </xf>
    <xf numFmtId="173" fontId="7" fillId="33" borderId="0" xfId="51" applyNumberFormat="1" applyFont="1" applyFill="1" applyAlignment="1" applyProtection="1">
      <alignment vertical="justify"/>
      <protection/>
    </xf>
    <xf numFmtId="173" fontId="0" fillId="0" borderId="0" xfId="0" applyNumberFormat="1" applyAlignment="1">
      <alignment/>
    </xf>
    <xf numFmtId="173" fontId="7" fillId="34" borderId="17" xfId="51" applyNumberFormat="1" applyFont="1" applyFill="1" applyBorder="1" applyAlignment="1" applyProtection="1">
      <alignment vertical="justify"/>
      <protection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2" fillId="0" borderId="0" xfId="51" applyFont="1" applyBorder="1" applyAlignment="1">
      <alignment vertical="justify"/>
      <protection/>
    </xf>
    <xf numFmtId="0" fontId="0" fillId="0" borderId="0" xfId="0" applyBorder="1" applyAlignment="1">
      <alignment/>
    </xf>
    <xf numFmtId="165" fontId="6" fillId="34" borderId="22" xfId="51" applyNumberFormat="1" applyFont="1" applyFill="1" applyBorder="1" applyAlignment="1" applyProtection="1">
      <alignment vertical="justify"/>
      <protection/>
    </xf>
    <xf numFmtId="165" fontId="7" fillId="33" borderId="0" xfId="51" applyNumberFormat="1" applyFont="1" applyFill="1" applyAlignment="1" applyProtection="1">
      <alignment vertical="justify"/>
      <protection/>
    </xf>
    <xf numFmtId="4" fontId="7" fillId="33" borderId="0" xfId="51" applyNumberFormat="1" applyFont="1" applyFill="1" applyAlignment="1" applyProtection="1">
      <alignment vertical="justify"/>
      <protection/>
    </xf>
    <xf numFmtId="167" fontId="7" fillId="33" borderId="0" xfId="51" applyNumberFormat="1" applyFont="1" applyFill="1" applyBorder="1" applyAlignment="1" applyProtection="1">
      <alignment vertical="justify"/>
      <protection/>
    </xf>
    <xf numFmtId="167" fontId="6" fillId="34" borderId="22" xfId="51" applyNumberFormat="1" applyFont="1" applyFill="1" applyBorder="1" applyAlignment="1" applyProtection="1">
      <alignment vertical="justify"/>
      <protection/>
    </xf>
    <xf numFmtId="0" fontId="6" fillId="0" borderId="0" xfId="54" applyFont="1" applyAlignment="1">
      <alignment vertical="justify" wrapText="1"/>
      <protection/>
    </xf>
    <xf numFmtId="0" fontId="2" fillId="33" borderId="0" xfId="52" applyFill="1">
      <alignment/>
      <protection/>
    </xf>
    <xf numFmtId="0" fontId="2" fillId="0" borderId="0" xfId="52">
      <alignment/>
      <protection/>
    </xf>
    <xf numFmtId="0" fontId="2" fillId="33" borderId="0" xfId="52" applyFill="1" applyAlignment="1">
      <alignment/>
      <protection/>
    </xf>
    <xf numFmtId="0" fontId="2" fillId="33" borderId="19" xfId="52" applyFill="1" applyBorder="1" applyAlignment="1">
      <alignment horizontal="left"/>
      <protection/>
    </xf>
    <xf numFmtId="0" fontId="4" fillId="33" borderId="0" xfId="52" applyFont="1" applyFill="1" applyBorder="1" applyAlignment="1">
      <alignment horizontal="left"/>
      <protection/>
    </xf>
    <xf numFmtId="0" fontId="4" fillId="33" borderId="31" xfId="52" applyFont="1" applyFill="1" applyBorder="1" applyAlignment="1">
      <alignment horizontal="left"/>
      <protection/>
    </xf>
    <xf numFmtId="0" fontId="4" fillId="33" borderId="0" xfId="52" applyFont="1" applyFill="1" applyAlignment="1">
      <alignment horizontal="left"/>
      <protection/>
    </xf>
    <xf numFmtId="0" fontId="2" fillId="33" borderId="0" xfId="52" applyFill="1" applyAlignment="1">
      <alignment horizontal="left"/>
      <protection/>
    </xf>
    <xf numFmtId="0" fontId="7" fillId="33" borderId="0" xfId="52" applyFont="1" applyFill="1" applyAlignment="1">
      <alignment horizontal="center"/>
      <protection/>
    </xf>
    <xf numFmtId="0" fontId="2" fillId="34" borderId="35" xfId="52" applyFill="1" applyBorder="1">
      <alignment/>
      <protection/>
    </xf>
    <xf numFmtId="0" fontId="2" fillId="34" borderId="36" xfId="52" applyFill="1" applyBorder="1">
      <alignment/>
      <protection/>
    </xf>
    <xf numFmtId="0" fontId="2" fillId="34" borderId="37" xfId="52" applyFill="1" applyBorder="1">
      <alignment/>
      <protection/>
    </xf>
    <xf numFmtId="0" fontId="2" fillId="34" borderId="38" xfId="52" applyFill="1" applyBorder="1">
      <alignment/>
      <protection/>
    </xf>
    <xf numFmtId="0" fontId="2" fillId="34" borderId="0" xfId="52" applyFill="1" applyBorder="1">
      <alignment/>
      <protection/>
    </xf>
    <xf numFmtId="0" fontId="2" fillId="34" borderId="39" xfId="52" applyFill="1" applyBorder="1">
      <alignment/>
      <protection/>
    </xf>
    <xf numFmtId="0" fontId="2" fillId="34" borderId="40" xfId="52" applyFill="1" applyBorder="1">
      <alignment/>
      <protection/>
    </xf>
    <xf numFmtId="0" fontId="2" fillId="34" borderId="41" xfId="52" applyFill="1" applyBorder="1">
      <alignment/>
      <protection/>
    </xf>
    <xf numFmtId="0" fontId="2" fillId="34" borderId="42" xfId="52" applyFill="1" applyBorder="1">
      <alignment/>
      <protection/>
    </xf>
    <xf numFmtId="0" fontId="10" fillId="33" borderId="0" xfId="52" applyFont="1" applyFill="1" applyAlignment="1">
      <alignment/>
      <protection/>
    </xf>
    <xf numFmtId="0" fontId="13" fillId="33" borderId="0" xfId="52" applyFont="1" applyFill="1">
      <alignment/>
      <protection/>
    </xf>
    <xf numFmtId="0" fontId="3" fillId="33" borderId="0" xfId="52" applyFont="1" applyFill="1" applyAlignment="1">
      <alignment horizontal="center"/>
      <protection/>
    </xf>
    <xf numFmtId="0" fontId="10" fillId="33" borderId="0" xfId="52" applyFont="1" applyFill="1" applyBorder="1" applyAlignment="1" quotePrefix="1">
      <alignment horizontal="center" vertical="center"/>
      <protection/>
    </xf>
    <xf numFmtId="0" fontId="13" fillId="0" borderId="0" xfId="52" applyFont="1">
      <alignment/>
      <protection/>
    </xf>
    <xf numFmtId="0" fontId="2" fillId="0" borderId="0" xfId="52" applyBorder="1">
      <alignment/>
      <protection/>
    </xf>
    <xf numFmtId="0" fontId="2" fillId="33" borderId="0" xfId="52" applyFill="1" applyAlignment="1">
      <alignment horizontal="center" vertical="center" wrapText="1"/>
      <protection/>
    </xf>
    <xf numFmtId="0" fontId="4" fillId="33" borderId="28" xfId="52" applyFont="1" applyFill="1" applyBorder="1" applyAlignment="1">
      <alignment horizontal="left"/>
      <protection/>
    </xf>
    <xf numFmtId="0" fontId="4" fillId="33" borderId="29" xfId="52" applyFont="1" applyFill="1" applyBorder="1" applyAlignment="1">
      <alignment horizontal="left"/>
      <protection/>
    </xf>
    <xf numFmtId="0" fontId="4" fillId="33" borderId="30" xfId="52" applyFont="1" applyFill="1" applyBorder="1" applyAlignment="1">
      <alignment horizontal="left"/>
      <protection/>
    </xf>
    <xf numFmtId="0" fontId="4" fillId="33" borderId="19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31" xfId="52" applyFont="1" applyFill="1" applyBorder="1" applyAlignment="1">
      <alignment horizontal="center" vertical="center"/>
      <protection/>
    </xf>
    <xf numFmtId="0" fontId="4" fillId="33" borderId="32" xfId="52" applyFont="1" applyFill="1" applyBorder="1" applyAlignment="1">
      <alignment horizontal="left"/>
      <protection/>
    </xf>
    <xf numFmtId="0" fontId="4" fillId="33" borderId="33" xfId="52" applyFont="1" applyFill="1" applyBorder="1" applyAlignment="1">
      <alignment horizontal="left"/>
      <protection/>
    </xf>
    <xf numFmtId="0" fontId="4" fillId="33" borderId="34" xfId="52" applyFont="1" applyFill="1" applyBorder="1" applyAlignment="1">
      <alignment horizontal="left"/>
      <protection/>
    </xf>
    <xf numFmtId="0" fontId="7" fillId="33" borderId="0" xfId="52" applyFont="1" applyFill="1" applyAlignment="1">
      <alignment horizontal="left"/>
      <protection/>
    </xf>
    <xf numFmtId="0" fontId="3" fillId="33" borderId="0" xfId="52" applyFont="1" applyFill="1" applyAlignment="1">
      <alignment horizontal="left"/>
      <protection/>
    </xf>
    <xf numFmtId="0" fontId="10" fillId="33" borderId="43" xfId="52" applyFont="1" applyFill="1" applyBorder="1" applyAlignment="1">
      <alignment horizontal="center" vertical="center"/>
      <protection/>
    </xf>
    <xf numFmtId="0" fontId="10" fillId="33" borderId="44" xfId="52" applyFont="1" applyFill="1" applyBorder="1" applyAlignment="1" quotePrefix="1">
      <alignment horizontal="center" vertical="center"/>
      <protection/>
    </xf>
    <xf numFmtId="0" fontId="10" fillId="33" borderId="45" xfId="52" applyFont="1" applyFill="1" applyBorder="1" applyAlignment="1" quotePrefix="1">
      <alignment horizontal="center" vertical="center"/>
      <protection/>
    </xf>
    <xf numFmtId="0" fontId="12" fillId="34" borderId="38" xfId="52" applyFont="1" applyFill="1" applyBorder="1" applyAlignment="1">
      <alignment horizontal="center" vertical="center"/>
      <protection/>
    </xf>
    <xf numFmtId="0" fontId="12" fillId="34" borderId="0" xfId="52" applyFont="1" applyFill="1" applyBorder="1" applyAlignment="1">
      <alignment horizontal="center" vertical="center"/>
      <protection/>
    </xf>
    <xf numFmtId="0" fontId="12" fillId="34" borderId="39" xfId="52" applyFont="1" applyFill="1" applyBorder="1" applyAlignment="1">
      <alignment horizontal="center" vertical="center"/>
      <protection/>
    </xf>
    <xf numFmtId="0" fontId="10" fillId="33" borderId="0" xfId="52" applyFont="1" applyFill="1" applyAlignment="1">
      <alignment horizontal="left"/>
      <protection/>
    </xf>
    <xf numFmtId="0" fontId="2" fillId="33" borderId="0" xfId="52" applyFill="1" applyAlignment="1">
      <alignment horizontal="center"/>
      <protection/>
    </xf>
    <xf numFmtId="0" fontId="10" fillId="33" borderId="0" xfId="53" applyFont="1" applyFill="1" applyAlignment="1">
      <alignment horizontal="center"/>
      <protection/>
    </xf>
    <xf numFmtId="0" fontId="6" fillId="0" borderId="0" xfId="54" applyFont="1" applyAlignment="1">
      <alignment vertical="justify" wrapText="1"/>
      <protection/>
    </xf>
    <xf numFmtId="0" fontId="0" fillId="0" borderId="0" xfId="0" applyAlignment="1">
      <alignment vertical="justify" wrapText="1"/>
    </xf>
    <xf numFmtId="0" fontId="6" fillId="34" borderId="46" xfId="54" applyFont="1" applyFill="1" applyBorder="1" applyAlignment="1" quotePrefix="1">
      <alignment horizontal="center"/>
      <protection/>
    </xf>
    <xf numFmtId="0" fontId="6" fillId="34" borderId="47" xfId="54" applyFont="1" applyFill="1" applyBorder="1" applyAlignment="1" quotePrefix="1">
      <alignment horizontal="center"/>
      <protection/>
    </xf>
    <xf numFmtId="0" fontId="6" fillId="34" borderId="48" xfId="54" applyFont="1" applyFill="1" applyBorder="1" applyAlignment="1" quotePrefix="1">
      <alignment horizontal="center"/>
      <protection/>
    </xf>
    <xf numFmtId="0" fontId="7" fillId="0" borderId="0" xfId="54" applyFont="1" applyAlignment="1">
      <alignment vertical="justify" wrapText="1"/>
      <protection/>
    </xf>
    <xf numFmtId="0" fontId="3" fillId="33" borderId="0" xfId="51" applyFont="1" applyFill="1" applyBorder="1" applyAlignment="1" quotePrefix="1">
      <alignment horizontal="center" vertical="center"/>
      <protection/>
    </xf>
    <xf numFmtId="0" fontId="5" fillId="33" borderId="0" xfId="51" applyFont="1" applyFill="1" applyBorder="1" applyAlignment="1">
      <alignment horizontal="center" vertical="justify"/>
      <protection/>
    </xf>
    <xf numFmtId="0" fontId="6" fillId="34" borderId="15" xfId="51" applyFont="1" applyFill="1" applyBorder="1" applyAlignment="1">
      <alignment horizontal="center" vertical="center"/>
      <protection/>
    </xf>
    <xf numFmtId="0" fontId="6" fillId="34" borderId="16" xfId="51" applyFont="1" applyFill="1" applyBorder="1" applyAlignment="1">
      <alignment horizontal="center" vertical="center"/>
      <protection/>
    </xf>
    <xf numFmtId="0" fontId="6" fillId="34" borderId="17" xfId="51" applyFont="1" applyFill="1" applyBorder="1" applyAlignment="1">
      <alignment horizontal="center" vertical="center"/>
      <protection/>
    </xf>
    <xf numFmtId="0" fontId="6" fillId="34" borderId="15" xfId="51" applyFont="1" applyFill="1" applyBorder="1" applyAlignment="1" quotePrefix="1">
      <alignment horizontal="center" vertical="center"/>
      <protection/>
    </xf>
    <xf numFmtId="0" fontId="6" fillId="34" borderId="16" xfId="51" applyFont="1" applyFill="1" applyBorder="1" applyAlignment="1" quotePrefix="1">
      <alignment horizontal="center" vertical="center"/>
      <protection/>
    </xf>
    <xf numFmtId="0" fontId="6" fillId="34" borderId="17" xfId="51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rmal_AVAGFORM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externalLink" Target="externalLinks/externalLink1.xml" /><Relationship Id="rId53" Type="http://schemas.openxmlformats.org/officeDocument/2006/relationships/externalLink" Target="externalLinks/externalLink2.xml" /><Relationship Id="rId54" Type="http://schemas.openxmlformats.org/officeDocument/2006/relationships/externalLink" Target="externalLinks/externalLink3.xml" /><Relationship Id="rId5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47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4\cuadernos_mensuales2014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4\cuadernos_mensuales2014\cuaderno_Octubre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ave4ena"/>
      <sheetName val="cen5eno"/>
      <sheetName val="maí7aíz"/>
      <sheetName val="sor8rgo"/>
      <sheetName val="arr9roz"/>
      <sheetName val="pat10día"/>
      <sheetName val="pat11tal"/>
      <sheetName val="rem12no)"/>
      <sheetName val="alg13dón"/>
      <sheetName val="gir14sol"/>
      <sheetName val="tab15aco"/>
      <sheetName val="col16tal"/>
      <sheetName val="tom17-V)"/>
      <sheetName val="tom18II)"/>
      <sheetName val="tom19tal"/>
      <sheetName val="tom20rva"/>
      <sheetName val="pim21rva"/>
      <sheetName val="alc22ofa"/>
      <sheetName val="ceb23osa"/>
      <sheetName val="ceb24ano"/>
      <sheetName val="esc25las"/>
      <sheetName val="esp26cas"/>
      <sheetName val="cha27ñón"/>
      <sheetName val="otr28tas"/>
      <sheetName val="bró29oli"/>
      <sheetName val="cal30cín"/>
      <sheetName val="nab31abo"/>
      <sheetName val="ráb32ano"/>
      <sheetName val="pom33elo"/>
      <sheetName val="sat34mas"/>
      <sheetName val="cle35nas"/>
      <sheetName val="man36esa"/>
      <sheetName val="per37tal"/>
      <sheetName val="hig38igo"/>
      <sheetName val="nec39ina"/>
      <sheetName val="alm40dra"/>
      <sheetName val="ave41ana"/>
      <sheetName val="uva42esa"/>
      <sheetName val="uva43ión"/>
      <sheetName val="vin44sto"/>
      <sheetName val="uva45asa"/>
      <sheetName val="ace46ezo"/>
      <sheetName val="ace47ara"/>
      <sheetName val="ace48ite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K76"/>
  <sheetViews>
    <sheetView view="pageBreakPreview" zoomScale="60" zoomScalePageLayoutView="0" workbookViewId="0" topLeftCell="A23">
      <selection activeCell="I64" sqref="I64"/>
    </sheetView>
  </sheetViews>
  <sheetFormatPr defaultColWidth="11.421875" defaultRowHeight="15"/>
  <cols>
    <col min="1" max="10" width="11.57421875" style="146" customWidth="1"/>
    <col min="11" max="11" width="1.57421875" style="146" customWidth="1"/>
    <col min="12" max="16384" width="11.57421875" style="146" customWidth="1"/>
  </cols>
  <sheetData>
    <row r="1" spans="1:11" ht="12.75">
      <c r="A1" s="145"/>
      <c r="B1" s="169" t="s">
        <v>306</v>
      </c>
      <c r="C1" s="169"/>
      <c r="D1" s="169"/>
      <c r="E1" s="145"/>
      <c r="F1" s="145"/>
      <c r="G1" s="145"/>
      <c r="H1" s="145"/>
      <c r="I1" s="145"/>
      <c r="J1" s="145"/>
      <c r="K1" s="145"/>
    </row>
    <row r="2" spans="1:11" ht="12.75">
      <c r="A2" s="145"/>
      <c r="B2" s="169"/>
      <c r="C2" s="169"/>
      <c r="D2" s="169"/>
      <c r="E2" s="145"/>
      <c r="F2" s="145"/>
      <c r="G2" s="170"/>
      <c r="H2" s="171"/>
      <c r="I2" s="171"/>
      <c r="J2" s="172"/>
      <c r="K2" s="147"/>
    </row>
    <row r="3" spans="1:11" ht="5.25" customHeight="1">
      <c r="A3" s="145"/>
      <c r="B3" s="169"/>
      <c r="C3" s="169"/>
      <c r="D3" s="169"/>
      <c r="E3" s="145"/>
      <c r="F3" s="145"/>
      <c r="G3" s="148"/>
      <c r="H3" s="149"/>
      <c r="I3" s="149"/>
      <c r="J3" s="150"/>
      <c r="K3" s="147"/>
    </row>
    <row r="4" spans="1:11" ht="12.75">
      <c r="A4" s="145"/>
      <c r="B4" s="169"/>
      <c r="C4" s="169"/>
      <c r="D4" s="169"/>
      <c r="E4" s="145"/>
      <c r="F4" s="145"/>
      <c r="G4" s="173" t="s">
        <v>281</v>
      </c>
      <c r="H4" s="174"/>
      <c r="I4" s="174"/>
      <c r="J4" s="175"/>
      <c r="K4" s="147"/>
    </row>
    <row r="5" spans="1:11" ht="12.75">
      <c r="A5" s="145"/>
      <c r="B5" s="145"/>
      <c r="C5" s="145"/>
      <c r="D5" s="145"/>
      <c r="E5" s="145"/>
      <c r="F5" s="145"/>
      <c r="G5" s="176"/>
      <c r="H5" s="177"/>
      <c r="I5" s="177"/>
      <c r="J5" s="178"/>
      <c r="K5" s="147"/>
    </row>
    <row r="6" spans="1:11" ht="12.75">
      <c r="A6" s="145"/>
      <c r="B6" s="145"/>
      <c r="C6" s="145"/>
      <c r="D6" s="145"/>
      <c r="E6" s="145"/>
      <c r="F6" s="145"/>
      <c r="G6" s="151"/>
      <c r="H6" s="151"/>
      <c r="I6" s="151"/>
      <c r="J6" s="151"/>
      <c r="K6" s="147"/>
    </row>
    <row r="7" spans="1:11" ht="5.25" customHeight="1">
      <c r="A7" s="145"/>
      <c r="B7" s="145"/>
      <c r="C7" s="145"/>
      <c r="D7" s="145"/>
      <c r="E7" s="145"/>
      <c r="F7" s="145"/>
      <c r="G7" s="152"/>
      <c r="H7" s="152"/>
      <c r="I7" s="152"/>
      <c r="J7" s="152"/>
      <c r="K7" s="147"/>
    </row>
    <row r="8" spans="1:11" ht="12.75">
      <c r="A8" s="145"/>
      <c r="B8" s="145"/>
      <c r="C8" s="145"/>
      <c r="D8" s="145"/>
      <c r="E8" s="145"/>
      <c r="F8" s="145"/>
      <c r="G8" s="179" t="s">
        <v>307</v>
      </c>
      <c r="H8" s="179"/>
      <c r="I8" s="179"/>
      <c r="J8" s="179"/>
      <c r="K8" s="179"/>
    </row>
    <row r="9" spans="1:11" ht="16.5" customHeight="1">
      <c r="A9" s="145"/>
      <c r="B9" s="145"/>
      <c r="C9" s="145"/>
      <c r="D9" s="153"/>
      <c r="E9" s="153"/>
      <c r="F9" s="145"/>
      <c r="G9" s="179" t="s">
        <v>308</v>
      </c>
      <c r="H9" s="179"/>
      <c r="I9" s="179"/>
      <c r="J9" s="179"/>
      <c r="K9" s="179"/>
    </row>
    <row r="10" spans="1:11" ht="12.75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1:11" ht="12.75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</row>
    <row r="12" spans="1:11" ht="12.7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</row>
    <row r="13" spans="1:11" ht="12.75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</row>
    <row r="14" spans="1:11" ht="12.7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</row>
    <row r="15" spans="1:11" ht="12.7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</row>
    <row r="16" spans="1:11" ht="12.75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</row>
    <row r="17" spans="1:11" ht="12.75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</row>
    <row r="18" spans="1:11" ht="12.75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</row>
    <row r="19" spans="1:11" ht="12.75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</row>
    <row r="20" spans="1:11" ht="12.75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</row>
    <row r="21" spans="1:11" ht="12.7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</row>
    <row r="22" spans="1:11" ht="12.75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</row>
    <row r="23" spans="1:11" ht="13.5" thickBo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</row>
    <row r="24" spans="1:11" ht="13.5" thickTop="1">
      <c r="A24" s="145"/>
      <c r="B24" s="145"/>
      <c r="C24" s="154"/>
      <c r="D24" s="155"/>
      <c r="E24" s="155"/>
      <c r="F24" s="155"/>
      <c r="G24" s="155"/>
      <c r="H24" s="155"/>
      <c r="I24" s="156"/>
      <c r="J24" s="145"/>
      <c r="K24" s="145"/>
    </row>
    <row r="25" spans="1:11" ht="12.75">
      <c r="A25" s="145"/>
      <c r="B25" s="145"/>
      <c r="C25" s="157"/>
      <c r="D25" s="158"/>
      <c r="E25" s="158"/>
      <c r="F25" s="158"/>
      <c r="G25" s="158"/>
      <c r="H25" s="158"/>
      <c r="I25" s="159"/>
      <c r="J25" s="145"/>
      <c r="K25" s="145"/>
    </row>
    <row r="26" spans="1:11" ht="12.75">
      <c r="A26" s="145"/>
      <c r="B26" s="145"/>
      <c r="C26" s="157"/>
      <c r="D26" s="158"/>
      <c r="E26" s="158"/>
      <c r="F26" s="158"/>
      <c r="G26" s="158"/>
      <c r="H26" s="158"/>
      <c r="I26" s="159"/>
      <c r="J26" s="145"/>
      <c r="K26" s="145"/>
    </row>
    <row r="27" spans="1:11" ht="18.75" customHeight="1">
      <c r="A27" s="145"/>
      <c r="B27" s="145"/>
      <c r="C27" s="184" t="s">
        <v>282</v>
      </c>
      <c r="D27" s="185"/>
      <c r="E27" s="185"/>
      <c r="F27" s="185"/>
      <c r="G27" s="185"/>
      <c r="H27" s="185"/>
      <c r="I27" s="186"/>
      <c r="J27" s="145"/>
      <c r="K27" s="145"/>
    </row>
    <row r="28" spans="1:11" ht="12.75">
      <c r="A28" s="145"/>
      <c r="B28" s="145"/>
      <c r="C28" s="157"/>
      <c r="D28" s="158"/>
      <c r="E28" s="158"/>
      <c r="F28" s="158"/>
      <c r="G28" s="158"/>
      <c r="H28" s="158"/>
      <c r="I28" s="159"/>
      <c r="J28" s="145"/>
      <c r="K28" s="145"/>
    </row>
    <row r="29" spans="1:11" ht="12.75">
      <c r="A29" s="145"/>
      <c r="B29" s="145"/>
      <c r="C29" s="157"/>
      <c r="D29" s="158"/>
      <c r="E29" s="158"/>
      <c r="F29" s="158"/>
      <c r="G29" s="158"/>
      <c r="H29" s="158"/>
      <c r="I29" s="159"/>
      <c r="J29" s="145"/>
      <c r="K29" s="145"/>
    </row>
    <row r="30" spans="1:11" ht="18.75" customHeight="1">
      <c r="A30" s="145"/>
      <c r="B30" s="145"/>
      <c r="C30" s="184" t="s">
        <v>285</v>
      </c>
      <c r="D30" s="185"/>
      <c r="E30" s="185"/>
      <c r="F30" s="185"/>
      <c r="G30" s="185"/>
      <c r="H30" s="185"/>
      <c r="I30" s="186"/>
      <c r="J30" s="145"/>
      <c r="K30" s="145"/>
    </row>
    <row r="31" spans="1:11" ht="12.75">
      <c r="A31" s="145"/>
      <c r="B31" s="145"/>
      <c r="C31" s="157"/>
      <c r="D31" s="158"/>
      <c r="E31" s="158"/>
      <c r="F31" s="158"/>
      <c r="G31" s="158"/>
      <c r="H31" s="158"/>
      <c r="I31" s="159"/>
      <c r="J31" s="145"/>
      <c r="K31" s="145"/>
    </row>
    <row r="32" spans="1:11" ht="12.75">
      <c r="A32" s="145"/>
      <c r="B32" s="145"/>
      <c r="C32" s="157"/>
      <c r="D32" s="158"/>
      <c r="E32" s="158"/>
      <c r="F32" s="158"/>
      <c r="G32" s="158"/>
      <c r="H32" s="158"/>
      <c r="I32" s="159"/>
      <c r="J32" s="145"/>
      <c r="K32" s="145"/>
    </row>
    <row r="33" spans="1:11" ht="12.75">
      <c r="A33" s="145"/>
      <c r="B33" s="145"/>
      <c r="C33" s="157"/>
      <c r="D33" s="158"/>
      <c r="E33" s="158"/>
      <c r="F33" s="158"/>
      <c r="G33" s="158"/>
      <c r="H33" s="158"/>
      <c r="I33" s="159"/>
      <c r="J33" s="145"/>
      <c r="K33" s="145"/>
    </row>
    <row r="34" spans="1:11" ht="13.5" thickBot="1">
      <c r="A34" s="145"/>
      <c r="B34" s="145"/>
      <c r="C34" s="160"/>
      <c r="D34" s="161"/>
      <c r="E34" s="161"/>
      <c r="F34" s="161"/>
      <c r="G34" s="161"/>
      <c r="H34" s="161"/>
      <c r="I34" s="162"/>
      <c r="J34" s="145"/>
      <c r="K34" s="145"/>
    </row>
    <row r="35" spans="1:11" ht="13.5" thickTop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</row>
    <row r="36" spans="1:11" ht="12.7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</row>
    <row r="37" spans="1:11" ht="12.7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</row>
    <row r="38" spans="1:11" ht="12.75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</row>
    <row r="39" spans="1:11" ht="12.75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</row>
    <row r="40" spans="1:11" ht="15">
      <c r="A40" s="145"/>
      <c r="B40" s="145"/>
      <c r="C40" s="145"/>
      <c r="D40" s="145"/>
      <c r="E40" s="187"/>
      <c r="F40" s="187"/>
      <c r="G40" s="187"/>
      <c r="H40" s="145"/>
      <c r="I40" s="145"/>
      <c r="J40" s="145"/>
      <c r="K40" s="145"/>
    </row>
    <row r="41" spans="1:11" ht="12.75">
      <c r="A41" s="145"/>
      <c r="B41" s="145"/>
      <c r="C41" s="145"/>
      <c r="D41" s="145"/>
      <c r="E41" s="188"/>
      <c r="F41" s="188"/>
      <c r="G41" s="188"/>
      <c r="H41" s="145"/>
      <c r="I41" s="145"/>
      <c r="J41" s="145"/>
      <c r="K41" s="145"/>
    </row>
    <row r="42" spans="1:11" ht="15">
      <c r="A42" s="145"/>
      <c r="B42" s="145"/>
      <c r="C42" s="145"/>
      <c r="D42" s="145"/>
      <c r="E42" s="187"/>
      <c r="F42" s="187"/>
      <c r="G42" s="187"/>
      <c r="H42" s="145"/>
      <c r="I42" s="145"/>
      <c r="J42" s="145"/>
      <c r="K42" s="145"/>
    </row>
    <row r="43" spans="1:11" ht="12.75">
      <c r="A43" s="145"/>
      <c r="B43" s="145"/>
      <c r="C43" s="145"/>
      <c r="D43" s="145"/>
      <c r="E43" s="188"/>
      <c r="F43" s="188"/>
      <c r="G43" s="188"/>
      <c r="H43" s="145"/>
      <c r="I43" s="145"/>
      <c r="J43" s="145"/>
      <c r="K43" s="145"/>
    </row>
    <row r="44" spans="1:11" ht="15">
      <c r="A44" s="145"/>
      <c r="B44" s="145"/>
      <c r="C44" s="145"/>
      <c r="D44" s="145"/>
      <c r="E44" s="163" t="s">
        <v>283</v>
      </c>
      <c r="F44" s="163"/>
      <c r="G44" s="163"/>
      <c r="H44" s="145"/>
      <c r="I44" s="145"/>
      <c r="J44" s="145"/>
      <c r="K44" s="145"/>
    </row>
    <row r="45" spans="1:11" ht="12.75">
      <c r="A45" s="145"/>
      <c r="B45" s="145"/>
      <c r="C45" s="145"/>
      <c r="D45" s="145"/>
      <c r="E45" s="180" t="s">
        <v>284</v>
      </c>
      <c r="F45" s="180"/>
      <c r="G45" s="180"/>
      <c r="H45" s="145"/>
      <c r="I45" s="145"/>
      <c r="J45" s="145"/>
      <c r="K45" s="145"/>
    </row>
    <row r="46" spans="1:11" ht="12.75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</row>
    <row r="47" spans="1:11" ht="12.7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</row>
    <row r="48" spans="1:11" ht="12.7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</row>
    <row r="49" spans="1:11" ht="12.75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</row>
    <row r="50" spans="1:11" ht="12.75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</row>
    <row r="51" spans="1:11" ht="12.75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</row>
    <row r="52" spans="1:11" ht="12.75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</row>
    <row r="53" spans="1:11" ht="15">
      <c r="A53" s="145"/>
      <c r="B53" s="145"/>
      <c r="C53" s="145"/>
      <c r="D53" s="164"/>
      <c r="E53" s="145"/>
      <c r="F53" s="165"/>
      <c r="G53" s="165"/>
      <c r="H53" s="145"/>
      <c r="I53" s="145"/>
      <c r="J53" s="145"/>
      <c r="K53" s="145"/>
    </row>
    <row r="54" spans="1:11" ht="12.75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</row>
    <row r="55" spans="1:11" ht="12.75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</row>
    <row r="56" spans="1:11" ht="12.75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</row>
    <row r="57" spans="1:11" ht="12.7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</row>
    <row r="58" spans="1:11" ht="12.75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</row>
    <row r="59" spans="1:11" ht="12.75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</row>
    <row r="60" spans="1:11" ht="12.75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</row>
    <row r="61" spans="1:11" ht="12.7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</row>
    <row r="62" spans="1:11" ht="12.7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</row>
    <row r="63" spans="1:11" ht="12.7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</row>
    <row r="64" spans="1:11" ht="12.7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</row>
    <row r="65" spans="1:11" ht="12.7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</row>
    <row r="66" spans="1:11" ht="12.7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</row>
    <row r="67" spans="1:11" ht="13.5" thickBot="1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</row>
    <row r="68" spans="1:11" ht="19.5" customHeight="1" thickBot="1" thickTop="1">
      <c r="A68" s="145"/>
      <c r="B68" s="145"/>
      <c r="C68" s="145"/>
      <c r="D68" s="145"/>
      <c r="E68" s="145"/>
      <c r="F68" s="145"/>
      <c r="G68" s="145"/>
      <c r="H68" s="181" t="s">
        <v>309</v>
      </c>
      <c r="I68" s="182"/>
      <c r="J68" s="183"/>
      <c r="K68" s="166"/>
    </row>
    <row r="69" spans="1:11" s="167" customFormat="1" ht="12.75" customHeight="1" thickTop="1">
      <c r="A69" s="164"/>
      <c r="B69" s="164"/>
      <c r="C69" s="164"/>
      <c r="D69" s="164"/>
      <c r="E69" s="164"/>
      <c r="F69" s="164"/>
      <c r="G69" s="164"/>
      <c r="H69" s="164"/>
      <c r="I69" s="164"/>
      <c r="J69" s="164"/>
      <c r="K69" s="164"/>
    </row>
    <row r="70" spans="1:11" ht="12.75" customHeight="1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</row>
    <row r="71" spans="1:11" ht="12.75" customHeight="1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</row>
    <row r="72" spans="1:11" ht="12.7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</row>
    <row r="73" spans="1:11" ht="12.7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</row>
    <row r="76" spans="1:4" ht="12.75">
      <c r="A76" s="168"/>
      <c r="B76" s="168"/>
      <c r="C76" s="168"/>
      <c r="D76" s="168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7</v>
      </c>
      <c r="D9" s="31">
        <v>7</v>
      </c>
      <c r="E9" s="31">
        <v>6.774005509752113</v>
      </c>
      <c r="F9" s="32"/>
      <c r="G9" s="32"/>
      <c r="H9" s="122">
        <v>0.01</v>
      </c>
      <c r="I9" s="122">
        <v>0.009</v>
      </c>
      <c r="J9" s="122"/>
      <c r="K9" s="33"/>
    </row>
    <row r="10" spans="1:11" s="34" customFormat="1" ht="11.25" customHeight="1">
      <c r="A10" s="36" t="s">
        <v>9</v>
      </c>
      <c r="B10" s="30"/>
      <c r="C10" s="31">
        <v>96</v>
      </c>
      <c r="D10" s="31">
        <v>60</v>
      </c>
      <c r="E10" s="31">
        <v>60.258118389855255</v>
      </c>
      <c r="F10" s="32"/>
      <c r="G10" s="32"/>
      <c r="H10" s="122">
        <v>0.132</v>
      </c>
      <c r="I10" s="122">
        <v>0.131</v>
      </c>
      <c r="J10" s="122"/>
      <c r="K10" s="33"/>
    </row>
    <row r="11" spans="1:11" s="34" customFormat="1" ht="11.25" customHeight="1">
      <c r="A11" s="29" t="s">
        <v>10</v>
      </c>
      <c r="B11" s="30"/>
      <c r="C11" s="31">
        <v>39</v>
      </c>
      <c r="D11" s="31">
        <v>42</v>
      </c>
      <c r="E11" s="31">
        <v>42.18124418137154</v>
      </c>
      <c r="F11" s="32"/>
      <c r="G11" s="32"/>
      <c r="H11" s="122">
        <v>0.054</v>
      </c>
      <c r="I11" s="122">
        <v>0.058</v>
      </c>
      <c r="J11" s="122"/>
      <c r="K11" s="33"/>
    </row>
    <row r="12" spans="1:11" s="34" customFormat="1" ht="11.25" customHeight="1">
      <c r="A12" s="36" t="s">
        <v>11</v>
      </c>
      <c r="B12" s="30"/>
      <c r="C12" s="31">
        <v>49</v>
      </c>
      <c r="D12" s="31">
        <v>41</v>
      </c>
      <c r="E12" s="31">
        <v>40.63252854836936</v>
      </c>
      <c r="F12" s="32"/>
      <c r="G12" s="32"/>
      <c r="H12" s="122">
        <v>0.067</v>
      </c>
      <c r="I12" s="122">
        <v>0.067</v>
      </c>
      <c r="J12" s="122"/>
      <c r="K12" s="33"/>
    </row>
    <row r="13" spans="1:11" s="43" customFormat="1" ht="11.25" customHeight="1">
      <c r="A13" s="37" t="s">
        <v>12</v>
      </c>
      <c r="B13" s="38"/>
      <c r="C13" s="39">
        <v>191</v>
      </c>
      <c r="D13" s="39">
        <v>150</v>
      </c>
      <c r="E13" s="39">
        <v>149.84589662934826</v>
      </c>
      <c r="F13" s="40">
        <f>IF(D13&gt;0,100*E13/D13,0)</f>
        <v>99.8972644195655</v>
      </c>
      <c r="G13" s="41"/>
      <c r="H13" s="123">
        <v>0.263</v>
      </c>
      <c r="I13" s="124">
        <v>0.265</v>
      </c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>
        <v>61</v>
      </c>
      <c r="D17" s="39">
        <v>28</v>
      </c>
      <c r="E17" s="39">
        <v>28</v>
      </c>
      <c r="F17" s="40">
        <f>IF(D17&gt;0,100*E17/D17,0)</f>
        <v>100</v>
      </c>
      <c r="G17" s="41"/>
      <c r="H17" s="123">
        <v>0.061</v>
      </c>
      <c r="I17" s="124">
        <v>0.042</v>
      </c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>
        <v>7206</v>
      </c>
      <c r="D19" s="31">
        <v>6650</v>
      </c>
      <c r="E19" s="31">
        <v>6763</v>
      </c>
      <c r="F19" s="32"/>
      <c r="G19" s="32"/>
      <c r="H19" s="122">
        <v>33.868</v>
      </c>
      <c r="I19" s="122">
        <v>27.93</v>
      </c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>
        <v>7206</v>
      </c>
      <c r="D22" s="39">
        <v>6650</v>
      </c>
      <c r="E22" s="39">
        <v>6763</v>
      </c>
      <c r="F22" s="40">
        <f>IF(D22&gt;0,100*E22/D22,0)</f>
        <v>101.69924812030075</v>
      </c>
      <c r="G22" s="41"/>
      <c r="H22" s="123">
        <v>33.868</v>
      </c>
      <c r="I22" s="124">
        <v>27.93</v>
      </c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8140</v>
      </c>
      <c r="D24" s="39">
        <v>9239</v>
      </c>
      <c r="E24" s="39">
        <v>9000</v>
      </c>
      <c r="F24" s="40">
        <f>IF(D24&gt;0,100*E24/D24,0)</f>
        <v>97.41313995021106</v>
      </c>
      <c r="G24" s="41"/>
      <c r="H24" s="123">
        <v>35.534</v>
      </c>
      <c r="I24" s="124">
        <v>42.881</v>
      </c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318</v>
      </c>
      <c r="D26" s="39">
        <v>245</v>
      </c>
      <c r="E26" s="39">
        <v>250</v>
      </c>
      <c r="F26" s="40">
        <f>IF(D26&gt;0,100*E26/D26,0)</f>
        <v>102.04081632653062</v>
      </c>
      <c r="G26" s="41"/>
      <c r="H26" s="123">
        <v>1.59</v>
      </c>
      <c r="I26" s="124">
        <v>0.8</v>
      </c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>
        <v>1802</v>
      </c>
      <c r="D28" s="31">
        <v>1475</v>
      </c>
      <c r="E28" s="31">
        <v>1400</v>
      </c>
      <c r="F28" s="32"/>
      <c r="G28" s="32"/>
      <c r="H28" s="122">
        <v>6.159</v>
      </c>
      <c r="I28" s="122">
        <v>4.627</v>
      </c>
      <c r="J28" s="122"/>
      <c r="K28" s="33"/>
    </row>
    <row r="29" spans="1:11" s="34" customFormat="1" ht="11.25" customHeight="1">
      <c r="A29" s="36" t="s">
        <v>22</v>
      </c>
      <c r="B29" s="30"/>
      <c r="C29" s="31">
        <v>20244</v>
      </c>
      <c r="D29" s="31">
        <v>16269</v>
      </c>
      <c r="E29" s="31">
        <v>15864</v>
      </c>
      <c r="F29" s="32"/>
      <c r="G29" s="32"/>
      <c r="H29" s="122">
        <v>47.183</v>
      </c>
      <c r="I29" s="122">
        <v>17.707</v>
      </c>
      <c r="J29" s="122"/>
      <c r="K29" s="33"/>
    </row>
    <row r="30" spans="1:11" s="34" customFormat="1" ht="11.25" customHeight="1">
      <c r="A30" s="36" t="s">
        <v>23</v>
      </c>
      <c r="B30" s="30"/>
      <c r="C30" s="31">
        <v>10033</v>
      </c>
      <c r="D30" s="31">
        <v>6448</v>
      </c>
      <c r="E30" s="31">
        <v>6448</v>
      </c>
      <c r="F30" s="32"/>
      <c r="G30" s="32"/>
      <c r="H30" s="122">
        <v>12.42</v>
      </c>
      <c r="I30" s="122">
        <v>6.952</v>
      </c>
      <c r="J30" s="122"/>
      <c r="K30" s="33"/>
    </row>
    <row r="31" spans="1:11" s="43" customFormat="1" ht="11.25" customHeight="1">
      <c r="A31" s="44" t="s">
        <v>24</v>
      </c>
      <c r="B31" s="38"/>
      <c r="C31" s="39">
        <v>32079</v>
      </c>
      <c r="D31" s="39">
        <v>24192</v>
      </c>
      <c r="E31" s="39">
        <v>23712</v>
      </c>
      <c r="F31" s="40">
        <f>IF(D31&gt;0,100*E31/D31,0)</f>
        <v>98.01587301587301</v>
      </c>
      <c r="G31" s="41"/>
      <c r="H31" s="123">
        <v>65.762</v>
      </c>
      <c r="I31" s="124">
        <v>29.286</v>
      </c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2464</v>
      </c>
      <c r="D33" s="31">
        <v>2250</v>
      </c>
      <c r="E33" s="31">
        <v>1750</v>
      </c>
      <c r="F33" s="32"/>
      <c r="G33" s="32"/>
      <c r="H33" s="122">
        <v>6.467</v>
      </c>
      <c r="I33" s="122">
        <v>5.1</v>
      </c>
      <c r="J33" s="122"/>
      <c r="K33" s="33"/>
    </row>
    <row r="34" spans="1:11" s="34" customFormat="1" ht="11.25" customHeight="1">
      <c r="A34" s="36" t="s">
        <v>26</v>
      </c>
      <c r="B34" s="30"/>
      <c r="C34" s="31">
        <v>4664</v>
      </c>
      <c r="D34" s="31">
        <v>4998</v>
      </c>
      <c r="E34" s="31">
        <v>4468</v>
      </c>
      <c r="F34" s="32"/>
      <c r="G34" s="32"/>
      <c r="H34" s="122">
        <v>11.874</v>
      </c>
      <c r="I34" s="122">
        <v>12.698</v>
      </c>
      <c r="J34" s="122"/>
      <c r="K34" s="33"/>
    </row>
    <row r="35" spans="1:11" s="34" customFormat="1" ht="11.25" customHeight="1">
      <c r="A35" s="36" t="s">
        <v>27</v>
      </c>
      <c r="B35" s="30"/>
      <c r="C35" s="31">
        <v>3975</v>
      </c>
      <c r="D35" s="31">
        <v>3000</v>
      </c>
      <c r="E35" s="31">
        <v>2500</v>
      </c>
      <c r="F35" s="32"/>
      <c r="G35" s="32"/>
      <c r="H35" s="122">
        <v>8.048</v>
      </c>
      <c r="I35" s="122">
        <v>5.4</v>
      </c>
      <c r="J35" s="122"/>
      <c r="K35" s="33"/>
    </row>
    <row r="36" spans="1:11" s="34" customFormat="1" ht="11.25" customHeight="1">
      <c r="A36" s="36" t="s">
        <v>28</v>
      </c>
      <c r="B36" s="30"/>
      <c r="C36" s="31">
        <v>1226</v>
      </c>
      <c r="D36" s="31">
        <v>1370</v>
      </c>
      <c r="E36" s="31">
        <v>1239</v>
      </c>
      <c r="F36" s="32"/>
      <c r="G36" s="32"/>
      <c r="H36" s="122">
        <v>2.902</v>
      </c>
      <c r="I36" s="122">
        <v>2.595</v>
      </c>
      <c r="J36" s="122"/>
      <c r="K36" s="33"/>
    </row>
    <row r="37" spans="1:11" s="43" customFormat="1" ht="11.25" customHeight="1">
      <c r="A37" s="37" t="s">
        <v>29</v>
      </c>
      <c r="B37" s="38"/>
      <c r="C37" s="39">
        <v>12329</v>
      </c>
      <c r="D37" s="39">
        <v>11618</v>
      </c>
      <c r="E37" s="39">
        <v>9957</v>
      </c>
      <c r="F37" s="40">
        <f>IF(D37&gt;0,100*E37/D37,0)</f>
        <v>85.70321914270959</v>
      </c>
      <c r="G37" s="41"/>
      <c r="H37" s="123">
        <v>29.291000000000004</v>
      </c>
      <c r="I37" s="124">
        <v>25.793</v>
      </c>
      <c r="J37" s="12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17182</v>
      </c>
      <c r="D39" s="39">
        <v>17182</v>
      </c>
      <c r="E39" s="39">
        <v>18755</v>
      </c>
      <c r="F39" s="40">
        <f>IF(D39&gt;0,100*E39/D39,0)</f>
        <v>109.15492957746478</v>
      </c>
      <c r="G39" s="41"/>
      <c r="H39" s="123">
        <v>18.689</v>
      </c>
      <c r="I39" s="124">
        <v>18.689</v>
      </c>
      <c r="J39" s="12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>
        <v>879</v>
      </c>
      <c r="D41" s="31">
        <v>1594</v>
      </c>
      <c r="E41" s="31">
        <v>1130</v>
      </c>
      <c r="F41" s="32"/>
      <c r="G41" s="32"/>
      <c r="H41" s="122">
        <v>2.188</v>
      </c>
      <c r="I41" s="122">
        <v>1.487</v>
      </c>
      <c r="J41" s="122"/>
      <c r="K41" s="33"/>
    </row>
    <row r="42" spans="1:11" s="34" customFormat="1" ht="11.25" customHeight="1">
      <c r="A42" s="36" t="s">
        <v>32</v>
      </c>
      <c r="B42" s="30"/>
      <c r="C42" s="31">
        <v>6596</v>
      </c>
      <c r="D42" s="31">
        <v>7269</v>
      </c>
      <c r="E42" s="31">
        <v>7600</v>
      </c>
      <c r="F42" s="32"/>
      <c r="G42" s="32"/>
      <c r="H42" s="122">
        <v>24.205</v>
      </c>
      <c r="I42" s="122">
        <v>24.031</v>
      </c>
      <c r="J42" s="122"/>
      <c r="K42" s="33"/>
    </row>
    <row r="43" spans="1:11" s="34" customFormat="1" ht="11.25" customHeight="1">
      <c r="A43" s="36" t="s">
        <v>33</v>
      </c>
      <c r="B43" s="30"/>
      <c r="C43" s="31">
        <v>12835</v>
      </c>
      <c r="D43" s="31">
        <v>9782</v>
      </c>
      <c r="E43" s="31">
        <v>11300</v>
      </c>
      <c r="F43" s="32"/>
      <c r="G43" s="32"/>
      <c r="H43" s="122">
        <v>33.196</v>
      </c>
      <c r="I43" s="122">
        <v>19.585</v>
      </c>
      <c r="J43" s="122"/>
      <c r="K43" s="33"/>
    </row>
    <row r="44" spans="1:11" s="34" customFormat="1" ht="11.25" customHeight="1">
      <c r="A44" s="36" t="s">
        <v>34</v>
      </c>
      <c r="B44" s="30"/>
      <c r="C44" s="31">
        <v>15314</v>
      </c>
      <c r="D44" s="31">
        <v>11600</v>
      </c>
      <c r="E44" s="31">
        <v>11000</v>
      </c>
      <c r="F44" s="32"/>
      <c r="G44" s="32"/>
      <c r="H44" s="122">
        <v>45.112</v>
      </c>
      <c r="I44" s="122">
        <v>32.351</v>
      </c>
      <c r="J44" s="122"/>
      <c r="K44" s="33"/>
    </row>
    <row r="45" spans="1:11" s="34" customFormat="1" ht="11.25" customHeight="1">
      <c r="A45" s="36" t="s">
        <v>35</v>
      </c>
      <c r="B45" s="30"/>
      <c r="C45" s="31">
        <v>12452</v>
      </c>
      <c r="D45" s="31">
        <v>10991</v>
      </c>
      <c r="E45" s="31">
        <v>11000</v>
      </c>
      <c r="F45" s="32"/>
      <c r="G45" s="32"/>
      <c r="H45" s="122">
        <v>29.478</v>
      </c>
      <c r="I45" s="122">
        <v>17.616</v>
      </c>
      <c r="J45" s="122"/>
      <c r="K45" s="33"/>
    </row>
    <row r="46" spans="1:11" s="34" customFormat="1" ht="11.25" customHeight="1">
      <c r="A46" s="36" t="s">
        <v>36</v>
      </c>
      <c r="B46" s="30"/>
      <c r="C46" s="31">
        <v>1364</v>
      </c>
      <c r="D46" s="31">
        <v>1406</v>
      </c>
      <c r="E46" s="31">
        <v>1400</v>
      </c>
      <c r="F46" s="32"/>
      <c r="G46" s="32"/>
      <c r="H46" s="122">
        <v>2.498</v>
      </c>
      <c r="I46" s="122">
        <v>1.889</v>
      </c>
      <c r="J46" s="122"/>
      <c r="K46" s="33"/>
    </row>
    <row r="47" spans="1:11" s="34" customFormat="1" ht="11.25" customHeight="1">
      <c r="A47" s="36" t="s">
        <v>37</v>
      </c>
      <c r="B47" s="30"/>
      <c r="C47" s="31">
        <v>723</v>
      </c>
      <c r="D47" s="31">
        <v>615</v>
      </c>
      <c r="E47" s="31">
        <v>630</v>
      </c>
      <c r="F47" s="32"/>
      <c r="G47" s="32"/>
      <c r="H47" s="122">
        <v>1.631</v>
      </c>
      <c r="I47" s="122">
        <v>0.874</v>
      </c>
      <c r="J47" s="122"/>
      <c r="K47" s="33"/>
    </row>
    <row r="48" spans="1:11" s="34" customFormat="1" ht="11.25" customHeight="1">
      <c r="A48" s="36" t="s">
        <v>38</v>
      </c>
      <c r="B48" s="30"/>
      <c r="C48" s="31">
        <v>3441</v>
      </c>
      <c r="D48" s="31">
        <v>4749</v>
      </c>
      <c r="E48" s="31">
        <v>4800</v>
      </c>
      <c r="F48" s="32"/>
      <c r="G48" s="32"/>
      <c r="H48" s="122">
        <v>9.821</v>
      </c>
      <c r="I48" s="122">
        <v>6.056</v>
      </c>
      <c r="J48" s="122"/>
      <c r="K48" s="33"/>
    </row>
    <row r="49" spans="1:11" s="34" customFormat="1" ht="11.25" customHeight="1">
      <c r="A49" s="36" t="s">
        <v>39</v>
      </c>
      <c r="B49" s="30"/>
      <c r="C49" s="31">
        <v>13009</v>
      </c>
      <c r="D49" s="31">
        <v>9045</v>
      </c>
      <c r="E49" s="31">
        <v>9100</v>
      </c>
      <c r="F49" s="32"/>
      <c r="G49" s="32"/>
      <c r="H49" s="122">
        <v>38.886</v>
      </c>
      <c r="I49" s="122">
        <v>12.209</v>
      </c>
      <c r="J49" s="122"/>
      <c r="K49" s="33"/>
    </row>
    <row r="50" spans="1:11" s="43" customFormat="1" ht="11.25" customHeight="1">
      <c r="A50" s="44" t="s">
        <v>40</v>
      </c>
      <c r="B50" s="38"/>
      <c r="C50" s="39">
        <v>66613</v>
      </c>
      <c r="D50" s="39">
        <v>57051</v>
      </c>
      <c r="E50" s="39">
        <v>57960</v>
      </c>
      <c r="F50" s="40">
        <f>IF(D50&gt;0,100*E50/D50,0)</f>
        <v>101.59331124783088</v>
      </c>
      <c r="G50" s="41"/>
      <c r="H50" s="123">
        <v>187.015</v>
      </c>
      <c r="I50" s="124">
        <v>116.098</v>
      </c>
      <c r="J50" s="12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4379</v>
      </c>
      <c r="D52" s="39">
        <v>4380</v>
      </c>
      <c r="E52" s="39">
        <v>4379</v>
      </c>
      <c r="F52" s="40">
        <f>IF(D52&gt;0,100*E52/D52,0)</f>
        <v>99.9771689497717</v>
      </c>
      <c r="G52" s="41"/>
      <c r="H52" s="123">
        <v>9.574</v>
      </c>
      <c r="I52" s="124">
        <v>6.113682656826568</v>
      </c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>
        <v>31154</v>
      </c>
      <c r="D54" s="31">
        <v>29935</v>
      </c>
      <c r="E54" s="31">
        <v>30700</v>
      </c>
      <c r="F54" s="32"/>
      <c r="G54" s="32"/>
      <c r="H54" s="122">
        <v>75.314</v>
      </c>
      <c r="I54" s="122">
        <v>36.804</v>
      </c>
      <c r="J54" s="122"/>
      <c r="K54" s="33"/>
    </row>
    <row r="55" spans="1:11" s="34" customFormat="1" ht="11.25" customHeight="1">
      <c r="A55" s="36" t="s">
        <v>43</v>
      </c>
      <c r="B55" s="30"/>
      <c r="C55" s="31">
        <v>65439</v>
      </c>
      <c r="D55" s="31">
        <v>67727</v>
      </c>
      <c r="E55" s="31">
        <v>67000</v>
      </c>
      <c r="F55" s="32"/>
      <c r="G55" s="32"/>
      <c r="H55" s="122">
        <v>112.543</v>
      </c>
      <c r="I55" s="122">
        <v>78.061</v>
      </c>
      <c r="J55" s="122"/>
      <c r="K55" s="33"/>
    </row>
    <row r="56" spans="1:11" s="34" customFormat="1" ht="11.25" customHeight="1">
      <c r="A56" s="36" t="s">
        <v>44</v>
      </c>
      <c r="B56" s="30"/>
      <c r="C56" s="31">
        <v>8517</v>
      </c>
      <c r="D56" s="31">
        <v>10550</v>
      </c>
      <c r="E56" s="31">
        <v>7500</v>
      </c>
      <c r="F56" s="32"/>
      <c r="G56" s="32"/>
      <c r="H56" s="122">
        <v>23.801</v>
      </c>
      <c r="I56" s="122">
        <v>21</v>
      </c>
      <c r="J56" s="122"/>
      <c r="K56" s="33"/>
    </row>
    <row r="57" spans="1:11" s="34" customFormat="1" ht="11.25" customHeight="1">
      <c r="A57" s="36" t="s">
        <v>45</v>
      </c>
      <c r="B57" s="30"/>
      <c r="C57" s="31">
        <v>3509</v>
      </c>
      <c r="D57" s="31">
        <v>3571</v>
      </c>
      <c r="E57" s="31">
        <v>3580</v>
      </c>
      <c r="F57" s="32"/>
      <c r="G57" s="32"/>
      <c r="H57" s="122">
        <v>9.151</v>
      </c>
      <c r="I57" s="122">
        <v>6.125</v>
      </c>
      <c r="J57" s="122"/>
      <c r="K57" s="33"/>
    </row>
    <row r="58" spans="1:11" s="34" customFormat="1" ht="11.25" customHeight="1">
      <c r="A58" s="36" t="s">
        <v>46</v>
      </c>
      <c r="B58" s="30"/>
      <c r="C58" s="31">
        <v>37272</v>
      </c>
      <c r="D58" s="31">
        <v>37128</v>
      </c>
      <c r="E58" s="31">
        <v>38104</v>
      </c>
      <c r="F58" s="32"/>
      <c r="G58" s="32"/>
      <c r="H58" s="122">
        <v>89.725</v>
      </c>
      <c r="I58" s="122">
        <v>40.695</v>
      </c>
      <c r="J58" s="122"/>
      <c r="K58" s="33"/>
    </row>
    <row r="59" spans="1:11" s="43" customFormat="1" ht="11.25" customHeight="1">
      <c r="A59" s="37" t="s">
        <v>47</v>
      </c>
      <c r="B59" s="38"/>
      <c r="C59" s="39">
        <v>145891</v>
      </c>
      <c r="D59" s="39">
        <v>148911</v>
      </c>
      <c r="E59" s="39">
        <v>146884</v>
      </c>
      <c r="F59" s="40">
        <f>IF(D59&gt;0,100*E59/D59,0)</f>
        <v>98.63878424025089</v>
      </c>
      <c r="G59" s="41"/>
      <c r="H59" s="123">
        <v>310.534</v>
      </c>
      <c r="I59" s="124">
        <v>182.685</v>
      </c>
      <c r="J59" s="1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2799</v>
      </c>
      <c r="D61" s="31">
        <v>2200</v>
      </c>
      <c r="E61" s="31">
        <v>3000</v>
      </c>
      <c r="F61" s="32"/>
      <c r="G61" s="32"/>
      <c r="H61" s="122">
        <v>7.454</v>
      </c>
      <c r="I61" s="122">
        <v>3.5</v>
      </c>
      <c r="J61" s="122"/>
      <c r="K61" s="33"/>
    </row>
    <row r="62" spans="1:11" s="34" customFormat="1" ht="11.25" customHeight="1">
      <c r="A62" s="36" t="s">
        <v>49</v>
      </c>
      <c r="B62" s="30"/>
      <c r="C62" s="31">
        <v>1007</v>
      </c>
      <c r="D62" s="31">
        <v>890</v>
      </c>
      <c r="E62" s="31">
        <v>900</v>
      </c>
      <c r="F62" s="32"/>
      <c r="G62" s="32"/>
      <c r="H62" s="122">
        <v>1.119</v>
      </c>
      <c r="I62" s="122">
        <v>0.297</v>
      </c>
      <c r="J62" s="122"/>
      <c r="K62" s="33"/>
    </row>
    <row r="63" spans="1:11" s="34" customFormat="1" ht="11.25" customHeight="1">
      <c r="A63" s="36" t="s">
        <v>50</v>
      </c>
      <c r="B63" s="30"/>
      <c r="C63" s="31">
        <v>1577</v>
      </c>
      <c r="D63" s="31">
        <v>1620</v>
      </c>
      <c r="E63" s="31">
        <v>1736</v>
      </c>
      <c r="F63" s="32"/>
      <c r="G63" s="32"/>
      <c r="H63" s="122">
        <v>4.033</v>
      </c>
      <c r="I63" s="122">
        <v>0.7</v>
      </c>
      <c r="J63" s="122"/>
      <c r="K63" s="33"/>
    </row>
    <row r="64" spans="1:11" s="43" customFormat="1" ht="11.25" customHeight="1">
      <c r="A64" s="37" t="s">
        <v>51</v>
      </c>
      <c r="B64" s="38"/>
      <c r="C64" s="39">
        <v>5383</v>
      </c>
      <c r="D64" s="39">
        <v>4710</v>
      </c>
      <c r="E64" s="39">
        <v>5636</v>
      </c>
      <c r="F64" s="40">
        <f>IF(D64&gt;0,100*E64/D64,0)</f>
        <v>119.66029723991507</v>
      </c>
      <c r="G64" s="41"/>
      <c r="H64" s="123">
        <v>12.606000000000002</v>
      </c>
      <c r="I64" s="124">
        <v>4.497</v>
      </c>
      <c r="J64" s="12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16228</v>
      </c>
      <c r="D66" s="39">
        <v>11684</v>
      </c>
      <c r="E66" s="39">
        <v>14371</v>
      </c>
      <c r="F66" s="40">
        <f>IF(D66&gt;0,100*E66/D66,0)</f>
        <v>122.99726121191372</v>
      </c>
      <c r="G66" s="41"/>
      <c r="H66" s="123">
        <v>22.072</v>
      </c>
      <c r="I66" s="124">
        <v>15.892</v>
      </c>
      <c r="J66" s="12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>
        <v>36944</v>
      </c>
      <c r="D68" s="31">
        <v>43500</v>
      </c>
      <c r="E68" s="31">
        <v>44000</v>
      </c>
      <c r="F68" s="32"/>
      <c r="G68" s="32"/>
      <c r="H68" s="122">
        <v>55.526</v>
      </c>
      <c r="I68" s="122">
        <v>51.4</v>
      </c>
      <c r="J68" s="122"/>
      <c r="K68" s="33"/>
    </row>
    <row r="69" spans="1:11" s="34" customFormat="1" ht="11.25" customHeight="1">
      <c r="A69" s="36" t="s">
        <v>54</v>
      </c>
      <c r="B69" s="30"/>
      <c r="C69" s="31">
        <v>8527</v>
      </c>
      <c r="D69" s="31">
        <v>8300</v>
      </c>
      <c r="E69" s="31">
        <v>8500</v>
      </c>
      <c r="F69" s="32"/>
      <c r="G69" s="32"/>
      <c r="H69" s="122">
        <v>11.375</v>
      </c>
      <c r="I69" s="122">
        <v>8</v>
      </c>
      <c r="J69" s="122"/>
      <c r="K69" s="33"/>
    </row>
    <row r="70" spans="1:11" s="43" customFormat="1" ht="11.25" customHeight="1">
      <c r="A70" s="37" t="s">
        <v>55</v>
      </c>
      <c r="B70" s="38"/>
      <c r="C70" s="39">
        <v>45471</v>
      </c>
      <c r="D70" s="39">
        <v>51800</v>
      </c>
      <c r="E70" s="39">
        <v>52500</v>
      </c>
      <c r="F70" s="40">
        <f>IF(D70&gt;0,100*E70/D70,0)</f>
        <v>101.35135135135135</v>
      </c>
      <c r="G70" s="41"/>
      <c r="H70" s="123">
        <v>66.90100000000001</v>
      </c>
      <c r="I70" s="124">
        <v>59.4</v>
      </c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3259</v>
      </c>
      <c r="D72" s="31">
        <v>3565</v>
      </c>
      <c r="E72" s="31">
        <v>3576</v>
      </c>
      <c r="F72" s="32"/>
      <c r="G72" s="32"/>
      <c r="H72" s="122">
        <v>3.982</v>
      </c>
      <c r="I72" s="122">
        <v>0.805</v>
      </c>
      <c r="J72" s="122"/>
      <c r="K72" s="33"/>
    </row>
    <row r="73" spans="1:11" s="34" customFormat="1" ht="11.25" customHeight="1">
      <c r="A73" s="36" t="s">
        <v>57</v>
      </c>
      <c r="B73" s="30"/>
      <c r="C73" s="31">
        <v>9216</v>
      </c>
      <c r="D73" s="31">
        <v>9100</v>
      </c>
      <c r="E73" s="31">
        <v>9100</v>
      </c>
      <c r="F73" s="32"/>
      <c r="G73" s="32"/>
      <c r="H73" s="122">
        <v>23.289</v>
      </c>
      <c r="I73" s="122">
        <v>33.75</v>
      </c>
      <c r="J73" s="122"/>
      <c r="K73" s="33"/>
    </row>
    <row r="74" spans="1:11" s="34" customFormat="1" ht="11.25" customHeight="1">
      <c r="A74" s="36" t="s">
        <v>58</v>
      </c>
      <c r="B74" s="30"/>
      <c r="C74" s="31">
        <v>20987</v>
      </c>
      <c r="D74" s="31">
        <v>19571</v>
      </c>
      <c r="E74" s="31">
        <v>19570</v>
      </c>
      <c r="F74" s="32"/>
      <c r="G74" s="32"/>
      <c r="H74" s="122">
        <v>32.418</v>
      </c>
      <c r="I74" s="122">
        <v>37.5</v>
      </c>
      <c r="J74" s="122"/>
      <c r="K74" s="33"/>
    </row>
    <row r="75" spans="1:11" s="34" customFormat="1" ht="11.25" customHeight="1">
      <c r="A75" s="36" t="s">
        <v>59</v>
      </c>
      <c r="B75" s="30"/>
      <c r="C75" s="31">
        <v>23680</v>
      </c>
      <c r="D75" s="31">
        <v>23353.001999999997</v>
      </c>
      <c r="E75" s="31">
        <v>23333</v>
      </c>
      <c r="F75" s="32"/>
      <c r="G75" s="32"/>
      <c r="H75" s="122">
        <v>50.644</v>
      </c>
      <c r="I75" s="122">
        <v>22.174881459615936</v>
      </c>
      <c r="J75" s="122"/>
      <c r="K75" s="33"/>
    </row>
    <row r="76" spans="1:11" s="34" customFormat="1" ht="11.25" customHeight="1">
      <c r="A76" s="36" t="s">
        <v>60</v>
      </c>
      <c r="B76" s="30"/>
      <c r="C76" s="31">
        <v>1480</v>
      </c>
      <c r="D76" s="31">
        <v>2028</v>
      </c>
      <c r="E76" s="31">
        <v>1700</v>
      </c>
      <c r="F76" s="32"/>
      <c r="G76" s="32"/>
      <c r="H76" s="122">
        <v>2.664</v>
      </c>
      <c r="I76" s="122">
        <v>3.3</v>
      </c>
      <c r="J76" s="122"/>
      <c r="K76" s="33"/>
    </row>
    <row r="77" spans="1:11" s="34" customFormat="1" ht="11.25" customHeight="1">
      <c r="A77" s="36" t="s">
        <v>61</v>
      </c>
      <c r="B77" s="30"/>
      <c r="C77" s="31">
        <v>3799</v>
      </c>
      <c r="D77" s="31">
        <v>4420</v>
      </c>
      <c r="E77" s="31">
        <v>3921</v>
      </c>
      <c r="F77" s="32"/>
      <c r="G77" s="32"/>
      <c r="H77" s="122">
        <v>5.341</v>
      </c>
      <c r="I77" s="122">
        <v>5.98</v>
      </c>
      <c r="J77" s="122"/>
      <c r="K77" s="33"/>
    </row>
    <row r="78" spans="1:11" s="34" customFormat="1" ht="11.25" customHeight="1">
      <c r="A78" s="36" t="s">
        <v>62</v>
      </c>
      <c r="B78" s="30"/>
      <c r="C78" s="31">
        <v>8242</v>
      </c>
      <c r="D78" s="31">
        <v>8290</v>
      </c>
      <c r="E78" s="31">
        <v>8300</v>
      </c>
      <c r="F78" s="32"/>
      <c r="G78" s="32"/>
      <c r="H78" s="122">
        <v>17.318</v>
      </c>
      <c r="I78" s="122">
        <v>15.088</v>
      </c>
      <c r="J78" s="122"/>
      <c r="K78" s="33"/>
    </row>
    <row r="79" spans="1:11" s="34" customFormat="1" ht="11.25" customHeight="1">
      <c r="A79" s="36" t="s">
        <v>63</v>
      </c>
      <c r="B79" s="30"/>
      <c r="C79" s="31">
        <v>12008</v>
      </c>
      <c r="D79" s="31">
        <v>11712</v>
      </c>
      <c r="E79" s="31">
        <v>11300</v>
      </c>
      <c r="F79" s="32"/>
      <c r="G79" s="32"/>
      <c r="H79" s="122">
        <v>28.013</v>
      </c>
      <c r="I79" s="122">
        <v>21.318</v>
      </c>
      <c r="J79" s="122"/>
      <c r="K79" s="33"/>
    </row>
    <row r="80" spans="1:11" s="43" customFormat="1" ht="11.25" customHeight="1">
      <c r="A80" s="44" t="s">
        <v>64</v>
      </c>
      <c r="B80" s="38"/>
      <c r="C80" s="39">
        <v>82671</v>
      </c>
      <c r="D80" s="39">
        <v>82039.002</v>
      </c>
      <c r="E80" s="39">
        <v>80800</v>
      </c>
      <c r="F80" s="40">
        <f>IF(D80&gt;0,100*E80/D80,0)</f>
        <v>98.4897402823111</v>
      </c>
      <c r="G80" s="41"/>
      <c r="H80" s="123">
        <v>163.669</v>
      </c>
      <c r="I80" s="124">
        <v>139.91588145961595</v>
      </c>
      <c r="J80" s="12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>
        <v>1</v>
      </c>
      <c r="D82" s="31"/>
      <c r="E82" s="31"/>
      <c r="F82" s="32"/>
      <c r="G82" s="32"/>
      <c r="H82" s="122">
        <v>0.001</v>
      </c>
      <c r="I82" s="122"/>
      <c r="J82" s="122"/>
      <c r="K82" s="33"/>
    </row>
    <row r="83" spans="1:11" s="34" customFormat="1" ht="11.25" customHeight="1">
      <c r="A83" s="36" t="s">
        <v>66</v>
      </c>
      <c r="B83" s="30"/>
      <c r="C83" s="31">
        <v>331</v>
      </c>
      <c r="D83" s="31">
        <v>330</v>
      </c>
      <c r="E83" s="31">
        <v>330</v>
      </c>
      <c r="F83" s="32"/>
      <c r="G83" s="32"/>
      <c r="H83" s="122">
        <v>0.232</v>
      </c>
      <c r="I83" s="122">
        <v>0.23</v>
      </c>
      <c r="J83" s="122"/>
      <c r="K83" s="33"/>
    </row>
    <row r="84" spans="1:11" s="43" customFormat="1" ht="11.25" customHeight="1">
      <c r="A84" s="37" t="s">
        <v>67</v>
      </c>
      <c r="B84" s="38"/>
      <c r="C84" s="39">
        <v>332</v>
      </c>
      <c r="D84" s="39">
        <v>330</v>
      </c>
      <c r="E84" s="39">
        <v>330</v>
      </c>
      <c r="F84" s="40">
        <f>IF(D84&gt;0,100*E84/D84,0)</f>
        <v>100</v>
      </c>
      <c r="G84" s="41"/>
      <c r="H84" s="123">
        <v>0.233</v>
      </c>
      <c r="I84" s="124">
        <v>0.23</v>
      </c>
      <c r="J84" s="124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444474</v>
      </c>
      <c r="D86" s="31">
        <v>430209.002</v>
      </c>
      <c r="E86" s="31">
        <v>431474.8458966294</v>
      </c>
      <c r="F86" s="32">
        <f>IF(D86&gt;0,100*E86/D86,0)</f>
        <v>100.29423928619453</v>
      </c>
      <c r="G86" s="32"/>
      <c r="H86" s="122">
        <v>957.6619999999999</v>
      </c>
      <c r="I86" s="122">
        <v>670.5175641164426</v>
      </c>
      <c r="J86" s="122"/>
      <c r="K86" s="33"/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444474</v>
      </c>
      <c r="D89" s="54">
        <v>430209.002</v>
      </c>
      <c r="E89" s="54">
        <v>431474.8458966294</v>
      </c>
      <c r="F89" s="55">
        <f>IF(D89&gt;0,100*E89/D89,0)</f>
        <v>100.29423928619453</v>
      </c>
      <c r="G89" s="41"/>
      <c r="H89" s="127">
        <v>957.6619999999999</v>
      </c>
      <c r="I89" s="128">
        <v>670.5175641164426</v>
      </c>
      <c r="J89" s="128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2" width="10.140625" style="7" customWidth="1"/>
    <col min="13" max="13" width="10.28125" style="7" customWidth="1"/>
    <col min="14" max="14" width="9.421875" style="61" customWidth="1"/>
    <col min="15" max="15" width="9.28125" style="61" customWidth="1"/>
    <col min="16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78</v>
      </c>
      <c r="D9" s="31">
        <v>59</v>
      </c>
      <c r="E9" s="31">
        <v>58.648143776705375</v>
      </c>
      <c r="F9" s="32"/>
      <c r="G9" s="32"/>
      <c r="H9" s="122">
        <v>0.154</v>
      </c>
      <c r="I9" s="122">
        <v>0.154</v>
      </c>
      <c r="J9" s="122"/>
      <c r="K9" s="33"/>
    </row>
    <row r="10" spans="1:11" s="34" customFormat="1" ht="11.25" customHeight="1">
      <c r="A10" s="36" t="s">
        <v>9</v>
      </c>
      <c r="B10" s="30"/>
      <c r="C10" s="31">
        <v>914</v>
      </c>
      <c r="D10" s="31">
        <v>862</v>
      </c>
      <c r="E10" s="31">
        <v>862.0184893709975</v>
      </c>
      <c r="F10" s="32"/>
      <c r="G10" s="32"/>
      <c r="H10" s="122">
        <v>1.325</v>
      </c>
      <c r="I10" s="122">
        <v>1.326</v>
      </c>
      <c r="J10" s="122"/>
      <c r="K10" s="33"/>
    </row>
    <row r="11" spans="1:11" s="34" customFormat="1" ht="11.25" customHeight="1">
      <c r="A11" s="29" t="s">
        <v>10</v>
      </c>
      <c r="B11" s="30"/>
      <c r="C11" s="31">
        <v>5431</v>
      </c>
      <c r="D11" s="31">
        <v>5175</v>
      </c>
      <c r="E11" s="31">
        <v>5175.004281389003</v>
      </c>
      <c r="F11" s="32"/>
      <c r="G11" s="32"/>
      <c r="H11" s="122">
        <v>8.912</v>
      </c>
      <c r="I11" s="122">
        <v>8.487</v>
      </c>
      <c r="J11" s="122"/>
      <c r="K11" s="33"/>
    </row>
    <row r="12" spans="1:11" s="34" customFormat="1" ht="11.25" customHeight="1">
      <c r="A12" s="36" t="s">
        <v>11</v>
      </c>
      <c r="B12" s="30"/>
      <c r="C12" s="31">
        <v>59</v>
      </c>
      <c r="D12" s="31">
        <v>42</v>
      </c>
      <c r="E12" s="31">
        <v>41.956233884364735</v>
      </c>
      <c r="F12" s="32"/>
      <c r="G12" s="32"/>
      <c r="H12" s="122">
        <v>0.103</v>
      </c>
      <c r="I12" s="122">
        <v>0.103</v>
      </c>
      <c r="J12" s="122"/>
      <c r="K12" s="33"/>
    </row>
    <row r="13" spans="1:11" s="43" customFormat="1" ht="11.25" customHeight="1">
      <c r="A13" s="37" t="s">
        <v>12</v>
      </c>
      <c r="B13" s="38"/>
      <c r="C13" s="39">
        <v>6482</v>
      </c>
      <c r="D13" s="39">
        <v>6138</v>
      </c>
      <c r="E13" s="39">
        <v>6137.62714842107</v>
      </c>
      <c r="F13" s="40">
        <f>IF(D13&gt;0,100*E13/D13,0)</f>
        <v>99.99392552005654</v>
      </c>
      <c r="G13" s="41"/>
      <c r="H13" s="123">
        <v>10.494</v>
      </c>
      <c r="I13" s="124">
        <v>10.07</v>
      </c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>
        <v>41</v>
      </c>
      <c r="D17" s="39">
        <v>20</v>
      </c>
      <c r="E17" s="39">
        <v>20</v>
      </c>
      <c r="F17" s="40">
        <f>IF(D17&gt;0,100*E17/D17,0)</f>
        <v>100</v>
      </c>
      <c r="G17" s="41"/>
      <c r="H17" s="123">
        <v>0.049</v>
      </c>
      <c r="I17" s="124">
        <v>0.036</v>
      </c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>
        <v>212</v>
      </c>
      <c r="D19" s="31">
        <v>424</v>
      </c>
      <c r="E19" s="31">
        <v>336</v>
      </c>
      <c r="F19" s="32"/>
      <c r="G19" s="32"/>
      <c r="H19" s="122">
        <v>0.89</v>
      </c>
      <c r="I19" s="122">
        <v>1.569</v>
      </c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>
        <v>212</v>
      </c>
      <c r="D22" s="39">
        <v>424</v>
      </c>
      <c r="E22" s="39">
        <v>336</v>
      </c>
      <c r="F22" s="40">
        <f>IF(D22&gt;0,100*E22/D22,0)</f>
        <v>79.24528301886792</v>
      </c>
      <c r="G22" s="41"/>
      <c r="H22" s="123">
        <v>0.89</v>
      </c>
      <c r="I22" s="124">
        <v>1.569</v>
      </c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177</v>
      </c>
      <c r="D24" s="39">
        <v>228</v>
      </c>
      <c r="E24" s="39">
        <v>250</v>
      </c>
      <c r="F24" s="40">
        <f>IF(D24&gt;0,100*E24/D24,0)</f>
        <v>109.64912280701755</v>
      </c>
      <c r="G24" s="41"/>
      <c r="H24" s="123">
        <v>0.52</v>
      </c>
      <c r="I24" s="124">
        <v>0.524</v>
      </c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130</v>
      </c>
      <c r="D26" s="39">
        <v>200</v>
      </c>
      <c r="E26" s="39">
        <v>200</v>
      </c>
      <c r="F26" s="40">
        <f>IF(D26&gt;0,100*E26/D26,0)</f>
        <v>100</v>
      </c>
      <c r="G26" s="41"/>
      <c r="H26" s="123">
        <v>0.549</v>
      </c>
      <c r="I26" s="124">
        <v>0.55</v>
      </c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>
        <v>414</v>
      </c>
      <c r="D28" s="31">
        <v>458</v>
      </c>
      <c r="E28" s="31">
        <v>550</v>
      </c>
      <c r="F28" s="32"/>
      <c r="G28" s="32"/>
      <c r="H28" s="122">
        <v>1.258</v>
      </c>
      <c r="I28" s="122">
        <v>1.282</v>
      </c>
      <c r="J28" s="122"/>
      <c r="K28" s="33"/>
    </row>
    <row r="29" spans="1:11" s="34" customFormat="1" ht="11.25" customHeight="1">
      <c r="A29" s="36" t="s">
        <v>22</v>
      </c>
      <c r="B29" s="30"/>
      <c r="C29" s="31">
        <v>11699</v>
      </c>
      <c r="D29" s="31">
        <v>8323</v>
      </c>
      <c r="E29" s="31">
        <v>9868</v>
      </c>
      <c r="F29" s="32"/>
      <c r="G29" s="32"/>
      <c r="H29" s="122">
        <v>33.366</v>
      </c>
      <c r="I29" s="122">
        <v>14.923</v>
      </c>
      <c r="J29" s="122"/>
      <c r="K29" s="33"/>
    </row>
    <row r="30" spans="1:11" s="34" customFormat="1" ht="11.25" customHeight="1">
      <c r="A30" s="36" t="s">
        <v>23</v>
      </c>
      <c r="B30" s="30"/>
      <c r="C30" s="31">
        <v>4506</v>
      </c>
      <c r="D30" s="31">
        <v>2862</v>
      </c>
      <c r="E30" s="31">
        <v>2862</v>
      </c>
      <c r="F30" s="32"/>
      <c r="G30" s="32"/>
      <c r="H30" s="122">
        <v>6.345</v>
      </c>
      <c r="I30" s="122">
        <v>4.299</v>
      </c>
      <c r="J30" s="122"/>
      <c r="K30" s="33"/>
    </row>
    <row r="31" spans="1:11" s="43" customFormat="1" ht="11.25" customHeight="1">
      <c r="A31" s="44" t="s">
        <v>24</v>
      </c>
      <c r="B31" s="38"/>
      <c r="C31" s="39">
        <v>16619</v>
      </c>
      <c r="D31" s="39">
        <v>11643</v>
      </c>
      <c r="E31" s="39">
        <v>13280</v>
      </c>
      <c r="F31" s="40">
        <f>IF(D31&gt;0,100*E31/D31,0)</f>
        <v>114.05995018466031</v>
      </c>
      <c r="G31" s="41"/>
      <c r="H31" s="123">
        <v>40.969</v>
      </c>
      <c r="I31" s="124">
        <v>20.503999999999998</v>
      </c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31</v>
      </c>
      <c r="D33" s="31">
        <v>40</v>
      </c>
      <c r="E33" s="31">
        <v>45</v>
      </c>
      <c r="F33" s="32"/>
      <c r="G33" s="32"/>
      <c r="H33" s="122">
        <v>0.101</v>
      </c>
      <c r="I33" s="122">
        <v>0.155</v>
      </c>
      <c r="J33" s="122"/>
      <c r="K33" s="33"/>
    </row>
    <row r="34" spans="1:11" s="34" customFormat="1" ht="11.25" customHeight="1">
      <c r="A34" s="36" t="s">
        <v>26</v>
      </c>
      <c r="B34" s="30"/>
      <c r="C34" s="31">
        <v>12</v>
      </c>
      <c r="D34" s="31">
        <v>18</v>
      </c>
      <c r="E34" s="31">
        <v>325</v>
      </c>
      <c r="F34" s="32"/>
      <c r="G34" s="32"/>
      <c r="H34" s="122">
        <v>0.022</v>
      </c>
      <c r="I34" s="122">
        <v>0.032</v>
      </c>
      <c r="J34" s="122"/>
      <c r="K34" s="33"/>
    </row>
    <row r="35" spans="1:11" s="34" customFormat="1" ht="11.25" customHeight="1">
      <c r="A35" s="36" t="s">
        <v>27</v>
      </c>
      <c r="B35" s="30"/>
      <c r="C35" s="31">
        <v>251</v>
      </c>
      <c r="D35" s="31">
        <v>450</v>
      </c>
      <c r="E35" s="31">
        <v>400</v>
      </c>
      <c r="F35" s="32"/>
      <c r="G35" s="32"/>
      <c r="H35" s="122">
        <v>1.002</v>
      </c>
      <c r="I35" s="122">
        <v>1</v>
      </c>
      <c r="J35" s="122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2"/>
      <c r="I36" s="122"/>
      <c r="J36" s="122"/>
      <c r="K36" s="33"/>
    </row>
    <row r="37" spans="1:11" s="43" customFormat="1" ht="11.25" customHeight="1">
      <c r="A37" s="37" t="s">
        <v>29</v>
      </c>
      <c r="B37" s="38"/>
      <c r="C37" s="39">
        <v>294</v>
      </c>
      <c r="D37" s="39">
        <v>508</v>
      </c>
      <c r="E37" s="39">
        <v>770</v>
      </c>
      <c r="F37" s="40">
        <f>IF(D37&gt;0,100*E37/D37,0)</f>
        <v>151.5748031496063</v>
      </c>
      <c r="G37" s="41"/>
      <c r="H37" s="123">
        <v>1.125</v>
      </c>
      <c r="I37" s="124">
        <v>1.187</v>
      </c>
      <c r="J37" s="12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3"/>
      <c r="I39" s="124"/>
      <c r="J39" s="12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>
        <v>11454</v>
      </c>
      <c r="D41" s="31">
        <v>13035</v>
      </c>
      <c r="E41" s="31">
        <v>13470</v>
      </c>
      <c r="F41" s="32"/>
      <c r="G41" s="32"/>
      <c r="H41" s="122">
        <v>26.112</v>
      </c>
      <c r="I41" s="122">
        <v>14.584</v>
      </c>
      <c r="J41" s="122"/>
      <c r="K41" s="33"/>
    </row>
    <row r="42" spans="1:11" s="34" customFormat="1" ht="11.25" customHeight="1">
      <c r="A42" s="36" t="s">
        <v>32</v>
      </c>
      <c r="B42" s="30"/>
      <c r="C42" s="31">
        <v>3699</v>
      </c>
      <c r="D42" s="31">
        <v>2396</v>
      </c>
      <c r="E42" s="31">
        <v>2125</v>
      </c>
      <c r="F42" s="32"/>
      <c r="G42" s="32"/>
      <c r="H42" s="122">
        <v>12.888</v>
      </c>
      <c r="I42" s="122">
        <v>6.396</v>
      </c>
      <c r="J42" s="122"/>
      <c r="K42" s="33"/>
    </row>
    <row r="43" spans="1:11" s="34" customFormat="1" ht="11.25" customHeight="1">
      <c r="A43" s="36" t="s">
        <v>33</v>
      </c>
      <c r="B43" s="30"/>
      <c r="C43" s="31">
        <v>9627</v>
      </c>
      <c r="D43" s="31">
        <v>8209</v>
      </c>
      <c r="E43" s="31">
        <v>9700</v>
      </c>
      <c r="F43" s="32"/>
      <c r="G43" s="32"/>
      <c r="H43" s="122">
        <v>17.957</v>
      </c>
      <c r="I43" s="122">
        <v>13.304</v>
      </c>
      <c r="J43" s="122"/>
      <c r="K43" s="33"/>
    </row>
    <row r="44" spans="1:11" s="34" customFormat="1" ht="11.25" customHeight="1">
      <c r="A44" s="36" t="s">
        <v>34</v>
      </c>
      <c r="B44" s="30"/>
      <c r="C44" s="31">
        <v>18373</v>
      </c>
      <c r="D44" s="31">
        <v>16336</v>
      </c>
      <c r="E44" s="31">
        <v>15450</v>
      </c>
      <c r="F44" s="32"/>
      <c r="G44" s="32"/>
      <c r="H44" s="122">
        <v>40.39</v>
      </c>
      <c r="I44" s="122">
        <v>41.083</v>
      </c>
      <c r="J44" s="122"/>
      <c r="K44" s="33"/>
    </row>
    <row r="45" spans="1:11" s="34" customFormat="1" ht="11.25" customHeight="1">
      <c r="A45" s="36" t="s">
        <v>35</v>
      </c>
      <c r="B45" s="30"/>
      <c r="C45" s="31">
        <v>11244</v>
      </c>
      <c r="D45" s="31">
        <v>10072</v>
      </c>
      <c r="E45" s="31">
        <v>10200</v>
      </c>
      <c r="F45" s="32"/>
      <c r="G45" s="32"/>
      <c r="H45" s="122">
        <v>25.403</v>
      </c>
      <c r="I45" s="122">
        <v>13.496</v>
      </c>
      <c r="J45" s="122"/>
      <c r="K45" s="33"/>
    </row>
    <row r="46" spans="1:11" s="34" customFormat="1" ht="11.25" customHeight="1">
      <c r="A46" s="36" t="s">
        <v>36</v>
      </c>
      <c r="B46" s="30"/>
      <c r="C46" s="31">
        <v>12144</v>
      </c>
      <c r="D46" s="31">
        <v>10350</v>
      </c>
      <c r="E46" s="31">
        <v>10300</v>
      </c>
      <c r="F46" s="32"/>
      <c r="G46" s="32"/>
      <c r="H46" s="122">
        <v>36.728</v>
      </c>
      <c r="I46" s="122">
        <v>15.575</v>
      </c>
      <c r="J46" s="122"/>
      <c r="K46" s="33"/>
    </row>
    <row r="47" spans="1:11" s="34" customFormat="1" ht="11.25" customHeight="1">
      <c r="A47" s="36" t="s">
        <v>37</v>
      </c>
      <c r="B47" s="30"/>
      <c r="C47" s="31">
        <v>11077</v>
      </c>
      <c r="D47" s="31">
        <v>8449</v>
      </c>
      <c r="E47" s="31">
        <v>11120</v>
      </c>
      <c r="F47" s="32"/>
      <c r="G47" s="32"/>
      <c r="H47" s="122">
        <v>30.03</v>
      </c>
      <c r="I47" s="122">
        <v>20.446</v>
      </c>
      <c r="J47" s="122"/>
      <c r="K47" s="33"/>
    </row>
    <row r="48" spans="1:11" s="34" customFormat="1" ht="11.25" customHeight="1">
      <c r="A48" s="36" t="s">
        <v>38</v>
      </c>
      <c r="B48" s="30"/>
      <c r="C48" s="31">
        <v>13869</v>
      </c>
      <c r="D48" s="31">
        <v>13698</v>
      </c>
      <c r="E48" s="31">
        <v>14000</v>
      </c>
      <c r="F48" s="32"/>
      <c r="G48" s="32"/>
      <c r="H48" s="122">
        <v>51.77</v>
      </c>
      <c r="I48" s="122">
        <v>31.069</v>
      </c>
      <c r="J48" s="122"/>
      <c r="K48" s="33"/>
    </row>
    <row r="49" spans="1:11" s="34" customFormat="1" ht="11.25" customHeight="1">
      <c r="A49" s="36" t="s">
        <v>39</v>
      </c>
      <c r="B49" s="30"/>
      <c r="C49" s="31">
        <v>9495</v>
      </c>
      <c r="D49" s="31">
        <v>7075</v>
      </c>
      <c r="E49" s="31">
        <v>6950</v>
      </c>
      <c r="F49" s="32"/>
      <c r="G49" s="32"/>
      <c r="H49" s="122">
        <v>29.943</v>
      </c>
      <c r="I49" s="122">
        <v>10.653</v>
      </c>
      <c r="J49" s="122"/>
      <c r="K49" s="33"/>
    </row>
    <row r="50" spans="1:11" s="43" customFormat="1" ht="11.25" customHeight="1">
      <c r="A50" s="44" t="s">
        <v>40</v>
      </c>
      <c r="B50" s="38"/>
      <c r="C50" s="39">
        <v>100982</v>
      </c>
      <c r="D50" s="39">
        <v>89620</v>
      </c>
      <c r="E50" s="39">
        <v>93315</v>
      </c>
      <c r="F50" s="40">
        <f>IF(D50&gt;0,100*E50/D50,0)</f>
        <v>104.12296362419103</v>
      </c>
      <c r="G50" s="41"/>
      <c r="H50" s="123">
        <v>271.221</v>
      </c>
      <c r="I50" s="124">
        <v>166.60599999999997</v>
      </c>
      <c r="J50" s="12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1548</v>
      </c>
      <c r="D52" s="39">
        <v>1550</v>
      </c>
      <c r="E52" s="39">
        <v>1548</v>
      </c>
      <c r="F52" s="40">
        <f>IF(D52&gt;0,100*E52/D52,0)</f>
        <v>99.87096774193549</v>
      </c>
      <c r="G52" s="41"/>
      <c r="H52" s="123">
        <v>6.765</v>
      </c>
      <c r="I52" s="124">
        <v>2.338385944014294</v>
      </c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>
        <v>10754</v>
      </c>
      <c r="D54" s="31">
        <v>7605</v>
      </c>
      <c r="E54" s="31">
        <v>8700</v>
      </c>
      <c r="F54" s="32"/>
      <c r="G54" s="32"/>
      <c r="H54" s="122">
        <v>18.245</v>
      </c>
      <c r="I54" s="122">
        <v>7.574</v>
      </c>
      <c r="J54" s="122"/>
      <c r="K54" s="33"/>
    </row>
    <row r="55" spans="1:11" s="34" customFormat="1" ht="11.25" customHeight="1">
      <c r="A55" s="36" t="s">
        <v>43</v>
      </c>
      <c r="B55" s="30"/>
      <c r="C55" s="31">
        <v>1623</v>
      </c>
      <c r="D55" s="31">
        <v>1434</v>
      </c>
      <c r="E55" s="31">
        <v>1600</v>
      </c>
      <c r="F55" s="32"/>
      <c r="G55" s="32"/>
      <c r="H55" s="122">
        <v>1.992</v>
      </c>
      <c r="I55" s="122">
        <v>1.195</v>
      </c>
      <c r="J55" s="122"/>
      <c r="K55" s="33"/>
    </row>
    <row r="56" spans="1:11" s="34" customFormat="1" ht="11.25" customHeight="1">
      <c r="A56" s="36" t="s">
        <v>44</v>
      </c>
      <c r="B56" s="30"/>
      <c r="C56" s="31">
        <v>2842</v>
      </c>
      <c r="D56" s="31">
        <v>1360</v>
      </c>
      <c r="E56" s="31">
        <v>2000</v>
      </c>
      <c r="F56" s="32"/>
      <c r="G56" s="32"/>
      <c r="H56" s="122">
        <v>7.099</v>
      </c>
      <c r="I56" s="122">
        <v>2.448</v>
      </c>
      <c r="J56" s="122"/>
      <c r="K56" s="33"/>
    </row>
    <row r="57" spans="1:11" s="34" customFormat="1" ht="11.25" customHeight="1">
      <c r="A57" s="36" t="s">
        <v>45</v>
      </c>
      <c r="B57" s="30"/>
      <c r="C57" s="31">
        <v>2799</v>
      </c>
      <c r="D57" s="31">
        <v>3143</v>
      </c>
      <c r="E57" s="31">
        <v>3109</v>
      </c>
      <c r="F57" s="32"/>
      <c r="G57" s="32"/>
      <c r="H57" s="122">
        <v>5.602</v>
      </c>
      <c r="I57" s="122">
        <v>4.664</v>
      </c>
      <c r="J57" s="122"/>
      <c r="K57" s="33"/>
    </row>
    <row r="58" spans="1:11" s="34" customFormat="1" ht="11.25" customHeight="1">
      <c r="A58" s="36" t="s">
        <v>46</v>
      </c>
      <c r="B58" s="30"/>
      <c r="C58" s="31">
        <v>7781</v>
      </c>
      <c r="D58" s="31">
        <v>6198</v>
      </c>
      <c r="E58" s="31">
        <v>6205</v>
      </c>
      <c r="F58" s="32"/>
      <c r="G58" s="32"/>
      <c r="H58" s="122">
        <v>13.725</v>
      </c>
      <c r="I58" s="122">
        <v>5.548</v>
      </c>
      <c r="J58" s="122"/>
      <c r="K58" s="33"/>
    </row>
    <row r="59" spans="1:11" s="43" customFormat="1" ht="11.25" customHeight="1">
      <c r="A59" s="37" t="s">
        <v>47</v>
      </c>
      <c r="B59" s="38"/>
      <c r="C59" s="39">
        <v>25799</v>
      </c>
      <c r="D59" s="39">
        <v>19740</v>
      </c>
      <c r="E59" s="39">
        <v>21614</v>
      </c>
      <c r="F59" s="40">
        <f>IF(D59&gt;0,100*E59/D59,0)</f>
        <v>109.49341438703141</v>
      </c>
      <c r="G59" s="41"/>
      <c r="H59" s="123">
        <v>46.663000000000004</v>
      </c>
      <c r="I59" s="124">
        <v>21.429000000000002</v>
      </c>
      <c r="J59" s="1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39</v>
      </c>
      <c r="D61" s="31">
        <v>20</v>
      </c>
      <c r="E61" s="31">
        <v>50</v>
      </c>
      <c r="F61" s="32"/>
      <c r="G61" s="32"/>
      <c r="H61" s="122">
        <v>0.035</v>
      </c>
      <c r="I61" s="122">
        <v>0.01</v>
      </c>
      <c r="J61" s="122"/>
      <c r="K61" s="33"/>
    </row>
    <row r="62" spans="1:11" s="34" customFormat="1" ht="11.25" customHeight="1">
      <c r="A62" s="36" t="s">
        <v>49</v>
      </c>
      <c r="B62" s="30"/>
      <c r="C62" s="31">
        <v>422</v>
      </c>
      <c r="D62" s="31">
        <v>410</v>
      </c>
      <c r="E62" s="31">
        <v>450</v>
      </c>
      <c r="F62" s="32"/>
      <c r="G62" s="32"/>
      <c r="H62" s="122">
        <v>0.413</v>
      </c>
      <c r="I62" s="122">
        <v>0.12</v>
      </c>
      <c r="J62" s="122"/>
      <c r="K62" s="33"/>
    </row>
    <row r="63" spans="1:11" s="34" customFormat="1" ht="11.25" customHeight="1">
      <c r="A63" s="36" t="s">
        <v>50</v>
      </c>
      <c r="B63" s="30"/>
      <c r="C63" s="31">
        <v>246</v>
      </c>
      <c r="D63" s="31">
        <v>248</v>
      </c>
      <c r="E63" s="31">
        <v>248</v>
      </c>
      <c r="F63" s="32"/>
      <c r="G63" s="32"/>
      <c r="H63" s="122">
        <v>0.543</v>
      </c>
      <c r="I63" s="122">
        <v>0.064</v>
      </c>
      <c r="J63" s="122"/>
      <c r="K63" s="33"/>
    </row>
    <row r="64" spans="1:11" s="43" customFormat="1" ht="11.25" customHeight="1">
      <c r="A64" s="37" t="s">
        <v>51</v>
      </c>
      <c r="B64" s="38"/>
      <c r="C64" s="39">
        <v>707</v>
      </c>
      <c r="D64" s="39">
        <v>678</v>
      </c>
      <c r="E64" s="39">
        <v>748</v>
      </c>
      <c r="F64" s="40">
        <f>IF(D64&gt;0,100*E64/D64,0)</f>
        <v>110.3244837758112</v>
      </c>
      <c r="G64" s="41"/>
      <c r="H64" s="123">
        <v>0.991</v>
      </c>
      <c r="I64" s="124">
        <v>0.194</v>
      </c>
      <c r="J64" s="12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1035</v>
      </c>
      <c r="D66" s="39">
        <v>850</v>
      </c>
      <c r="E66" s="39">
        <v>1035</v>
      </c>
      <c r="F66" s="40">
        <f>IF(D66&gt;0,100*E66/D66,0)</f>
        <v>121.76470588235294</v>
      </c>
      <c r="G66" s="41"/>
      <c r="H66" s="123">
        <v>0.857</v>
      </c>
      <c r="I66" s="124">
        <v>0.77</v>
      </c>
      <c r="J66" s="12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>
        <v>203</v>
      </c>
      <c r="D68" s="31">
        <v>450</v>
      </c>
      <c r="E68" s="31">
        <v>500</v>
      </c>
      <c r="F68" s="32"/>
      <c r="G68" s="32"/>
      <c r="H68" s="122">
        <v>0.168</v>
      </c>
      <c r="I68" s="122">
        <v>0.36</v>
      </c>
      <c r="J68" s="122"/>
      <c r="K68" s="33"/>
    </row>
    <row r="69" spans="1:11" s="34" customFormat="1" ht="11.25" customHeight="1">
      <c r="A69" s="36" t="s">
        <v>54</v>
      </c>
      <c r="B69" s="30"/>
      <c r="C69" s="31">
        <v>58</v>
      </c>
      <c r="D69" s="31">
        <v>100</v>
      </c>
      <c r="E69" s="31">
        <v>100</v>
      </c>
      <c r="F69" s="32"/>
      <c r="G69" s="32"/>
      <c r="H69" s="122">
        <v>0.048</v>
      </c>
      <c r="I69" s="122">
        <v>0.08</v>
      </c>
      <c r="J69" s="122"/>
      <c r="K69" s="33"/>
    </row>
    <row r="70" spans="1:11" s="43" customFormat="1" ht="11.25" customHeight="1">
      <c r="A70" s="37" t="s">
        <v>55</v>
      </c>
      <c r="B70" s="38"/>
      <c r="C70" s="39">
        <v>261</v>
      </c>
      <c r="D70" s="39">
        <v>550</v>
      </c>
      <c r="E70" s="39">
        <v>600</v>
      </c>
      <c r="F70" s="40">
        <f>IF(D70&gt;0,100*E70/D70,0)</f>
        <v>109.0909090909091</v>
      </c>
      <c r="G70" s="41"/>
      <c r="H70" s="123">
        <v>0.21600000000000003</v>
      </c>
      <c r="I70" s="124">
        <v>0.44</v>
      </c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134</v>
      </c>
      <c r="D72" s="31">
        <v>25</v>
      </c>
      <c r="E72" s="31">
        <v>34</v>
      </c>
      <c r="F72" s="32"/>
      <c r="G72" s="32"/>
      <c r="H72" s="122">
        <v>0.161</v>
      </c>
      <c r="I72" s="122">
        <v>0.013</v>
      </c>
      <c r="J72" s="122"/>
      <c r="K72" s="33"/>
    </row>
    <row r="73" spans="1:11" s="34" customFormat="1" ht="11.25" customHeight="1">
      <c r="A73" s="36" t="s">
        <v>57</v>
      </c>
      <c r="B73" s="30"/>
      <c r="C73" s="31">
        <v>1</v>
      </c>
      <c r="D73" s="31"/>
      <c r="E73" s="31">
        <v>153</v>
      </c>
      <c r="F73" s="32"/>
      <c r="G73" s="32"/>
      <c r="H73" s="122">
        <v>0.002</v>
      </c>
      <c r="I73" s="122"/>
      <c r="J73" s="122"/>
      <c r="K73" s="33"/>
    </row>
    <row r="74" spans="1:11" s="34" customFormat="1" ht="11.25" customHeight="1">
      <c r="A74" s="36" t="s">
        <v>58</v>
      </c>
      <c r="B74" s="30"/>
      <c r="C74" s="31">
        <v>84</v>
      </c>
      <c r="D74" s="31">
        <v>118</v>
      </c>
      <c r="E74" s="31">
        <v>120</v>
      </c>
      <c r="F74" s="32"/>
      <c r="G74" s="32"/>
      <c r="H74" s="122">
        <v>0.084</v>
      </c>
      <c r="I74" s="122">
        <v>0.118</v>
      </c>
      <c r="J74" s="122"/>
      <c r="K74" s="33"/>
    </row>
    <row r="75" spans="1:11" s="34" customFormat="1" ht="11.25" customHeight="1">
      <c r="A75" s="36" t="s">
        <v>59</v>
      </c>
      <c r="B75" s="30"/>
      <c r="C75" s="31">
        <v>612</v>
      </c>
      <c r="D75" s="31">
        <v>612</v>
      </c>
      <c r="E75" s="31">
        <v>922</v>
      </c>
      <c r="F75" s="32"/>
      <c r="G75" s="32"/>
      <c r="H75" s="122">
        <v>1.263</v>
      </c>
      <c r="I75" s="122">
        <v>0.333925</v>
      </c>
      <c r="J75" s="122"/>
      <c r="K75" s="33"/>
    </row>
    <row r="76" spans="1:11" s="34" customFormat="1" ht="11.25" customHeight="1">
      <c r="A76" s="36" t="s">
        <v>60</v>
      </c>
      <c r="B76" s="30"/>
      <c r="C76" s="31">
        <v>40</v>
      </c>
      <c r="D76" s="31">
        <v>86</v>
      </c>
      <c r="E76" s="31">
        <v>80</v>
      </c>
      <c r="F76" s="32"/>
      <c r="G76" s="32"/>
      <c r="H76" s="122">
        <v>0.048</v>
      </c>
      <c r="I76" s="122">
        <v>0.043</v>
      </c>
      <c r="J76" s="122"/>
      <c r="K76" s="33"/>
    </row>
    <row r="77" spans="1:11" s="34" customFormat="1" ht="11.25" customHeight="1">
      <c r="A77" s="36" t="s">
        <v>61</v>
      </c>
      <c r="B77" s="30"/>
      <c r="C77" s="31">
        <v>25</v>
      </c>
      <c r="D77" s="31">
        <v>9</v>
      </c>
      <c r="E77" s="31">
        <v>144</v>
      </c>
      <c r="F77" s="32"/>
      <c r="G77" s="32"/>
      <c r="H77" s="122">
        <v>0.033</v>
      </c>
      <c r="I77" s="122">
        <v>0.01</v>
      </c>
      <c r="J77" s="122"/>
      <c r="K77" s="33"/>
    </row>
    <row r="78" spans="1:11" s="34" customFormat="1" ht="11.25" customHeight="1">
      <c r="A78" s="36" t="s">
        <v>62</v>
      </c>
      <c r="B78" s="30"/>
      <c r="C78" s="31">
        <v>19</v>
      </c>
      <c r="D78" s="31">
        <v>67</v>
      </c>
      <c r="E78" s="31">
        <v>75</v>
      </c>
      <c r="F78" s="32"/>
      <c r="G78" s="32"/>
      <c r="H78" s="122">
        <v>0.019</v>
      </c>
      <c r="I78" s="122">
        <v>0.054</v>
      </c>
      <c r="J78" s="122"/>
      <c r="K78" s="33"/>
    </row>
    <row r="79" spans="1:11" s="34" customFormat="1" ht="11.25" customHeight="1">
      <c r="A79" s="36" t="s">
        <v>63</v>
      </c>
      <c r="B79" s="30"/>
      <c r="C79" s="31">
        <v>320</v>
      </c>
      <c r="D79" s="31">
        <v>750</v>
      </c>
      <c r="E79" s="31">
        <v>725</v>
      </c>
      <c r="F79" s="32"/>
      <c r="G79" s="32"/>
      <c r="H79" s="122">
        <v>1.033</v>
      </c>
      <c r="I79" s="122">
        <v>1.906</v>
      </c>
      <c r="J79" s="122"/>
      <c r="K79" s="33"/>
    </row>
    <row r="80" spans="1:11" s="43" customFormat="1" ht="11.25" customHeight="1">
      <c r="A80" s="44" t="s">
        <v>64</v>
      </c>
      <c r="B80" s="38"/>
      <c r="C80" s="39">
        <v>1235</v>
      </c>
      <c r="D80" s="39">
        <v>1667</v>
      </c>
      <c r="E80" s="39">
        <v>2253</v>
      </c>
      <c r="F80" s="40">
        <f>IF(D80&gt;0,100*E80/D80,0)</f>
        <v>135.15296940611879</v>
      </c>
      <c r="G80" s="41"/>
      <c r="H80" s="123">
        <v>2.643</v>
      </c>
      <c r="I80" s="124">
        <v>2.477925</v>
      </c>
      <c r="J80" s="12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2"/>
      <c r="I82" s="122"/>
      <c r="J82" s="122"/>
      <c r="K82" s="33"/>
    </row>
    <row r="83" spans="1:11" s="34" customFormat="1" ht="11.25" customHeight="1">
      <c r="A83" s="36" t="s">
        <v>66</v>
      </c>
      <c r="B83" s="30"/>
      <c r="C83" s="31">
        <v>112</v>
      </c>
      <c r="D83" s="31">
        <v>110</v>
      </c>
      <c r="E83" s="31">
        <v>110</v>
      </c>
      <c r="F83" s="32"/>
      <c r="G83" s="32"/>
      <c r="H83" s="122">
        <v>0.078</v>
      </c>
      <c r="I83" s="122">
        <v>0.077</v>
      </c>
      <c r="J83" s="122"/>
      <c r="K83" s="33"/>
    </row>
    <row r="84" spans="1:11" s="43" customFormat="1" ht="11.25" customHeight="1">
      <c r="A84" s="37" t="s">
        <v>67</v>
      </c>
      <c r="B84" s="38"/>
      <c r="C84" s="39">
        <v>112</v>
      </c>
      <c r="D84" s="39">
        <v>110</v>
      </c>
      <c r="E84" s="39">
        <v>110</v>
      </c>
      <c r="F84" s="40">
        <f>IF(D84&gt;0,100*E84/D84,0)</f>
        <v>100</v>
      </c>
      <c r="G84" s="41"/>
      <c r="H84" s="123">
        <v>0.078</v>
      </c>
      <c r="I84" s="124">
        <v>0.077</v>
      </c>
      <c r="J84" s="124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155634</v>
      </c>
      <c r="D86" s="31">
        <v>133926</v>
      </c>
      <c r="E86" s="31">
        <v>142216.62714842107</v>
      </c>
      <c r="F86" s="32">
        <f>IF(D86&gt;0,100*E86/D86,0)</f>
        <v>106.19045379420058</v>
      </c>
      <c r="G86" s="32"/>
      <c r="H86" s="122">
        <v>384.03</v>
      </c>
      <c r="I86" s="122">
        <v>228.77231094401427</v>
      </c>
      <c r="J86" s="122"/>
      <c r="K86" s="33"/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155634</v>
      </c>
      <c r="D89" s="54">
        <v>133926</v>
      </c>
      <c r="E89" s="54">
        <v>142216.62714842107</v>
      </c>
      <c r="F89" s="55">
        <f>IF(D89&gt;0,100*E89/D89,0)</f>
        <v>106.19045379420058</v>
      </c>
      <c r="G89" s="41"/>
      <c r="H89" s="127">
        <v>384.03</v>
      </c>
      <c r="I89" s="128">
        <v>228.77231094401427</v>
      </c>
      <c r="J89" s="128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7"/>
  <sheetViews>
    <sheetView zoomScaleSheetLayoutView="70" workbookViewId="0" topLeftCell="B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/>
      <c r="I9" s="122"/>
      <c r="J9" s="122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/>
      <c r="I10" s="122"/>
      <c r="J10" s="122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/>
      <c r="I11" s="122"/>
      <c r="J11" s="122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/>
      <c r="I12" s="122"/>
      <c r="J12" s="122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3"/>
      <c r="I13" s="124"/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3"/>
      <c r="I17" s="124"/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>
        <v>95</v>
      </c>
      <c r="F19" s="32"/>
      <c r="G19" s="32"/>
      <c r="H19" s="122"/>
      <c r="I19" s="122"/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>
        <v>95</v>
      </c>
      <c r="F22" s="40"/>
      <c r="G22" s="41"/>
      <c r="H22" s="123"/>
      <c r="I22" s="124"/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357</v>
      </c>
      <c r="D24" s="39">
        <v>568</v>
      </c>
      <c r="E24" s="39">
        <v>550</v>
      </c>
      <c r="F24" s="40">
        <f>IF(D24&gt;0,100*E24/D24,0)</f>
        <v>96.83098591549296</v>
      </c>
      <c r="G24" s="41"/>
      <c r="H24" s="123">
        <v>1.36</v>
      </c>
      <c r="I24" s="124">
        <v>1.775</v>
      </c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1287</v>
      </c>
      <c r="D26" s="39">
        <v>1000</v>
      </c>
      <c r="E26" s="39">
        <v>1200</v>
      </c>
      <c r="F26" s="40">
        <f>IF(D26&gt;0,100*E26/D26,0)</f>
        <v>120</v>
      </c>
      <c r="G26" s="41"/>
      <c r="H26" s="123">
        <v>6.223</v>
      </c>
      <c r="I26" s="124">
        <v>4</v>
      </c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>
        <v>2503</v>
      </c>
      <c r="D28" s="31">
        <v>3910</v>
      </c>
      <c r="E28" s="31">
        <v>3910</v>
      </c>
      <c r="F28" s="32"/>
      <c r="G28" s="32"/>
      <c r="H28" s="122">
        <v>9.226</v>
      </c>
      <c r="I28" s="122">
        <v>13.957</v>
      </c>
      <c r="J28" s="122"/>
      <c r="K28" s="33"/>
    </row>
    <row r="29" spans="1:11" s="34" customFormat="1" ht="11.25" customHeight="1">
      <c r="A29" s="36" t="s">
        <v>22</v>
      </c>
      <c r="B29" s="30"/>
      <c r="C29" s="31">
        <v>4882</v>
      </c>
      <c r="D29" s="31">
        <v>7314</v>
      </c>
      <c r="E29" s="31">
        <v>8572</v>
      </c>
      <c r="F29" s="32"/>
      <c r="G29" s="32"/>
      <c r="H29" s="122">
        <v>15.027</v>
      </c>
      <c r="I29" s="122">
        <v>12.842</v>
      </c>
      <c r="J29" s="122"/>
      <c r="K29" s="33"/>
    </row>
    <row r="30" spans="1:11" s="34" customFormat="1" ht="11.25" customHeight="1">
      <c r="A30" s="36" t="s">
        <v>23</v>
      </c>
      <c r="B30" s="30"/>
      <c r="C30" s="31">
        <v>3641</v>
      </c>
      <c r="D30" s="31">
        <v>5173</v>
      </c>
      <c r="E30" s="31">
        <v>5173</v>
      </c>
      <c r="F30" s="32"/>
      <c r="G30" s="32"/>
      <c r="H30" s="122">
        <v>3.818</v>
      </c>
      <c r="I30" s="122">
        <v>7.994</v>
      </c>
      <c r="J30" s="122"/>
      <c r="K30" s="33"/>
    </row>
    <row r="31" spans="1:11" s="43" customFormat="1" ht="11.25" customHeight="1">
      <c r="A31" s="44" t="s">
        <v>24</v>
      </c>
      <c r="B31" s="38"/>
      <c r="C31" s="39">
        <v>11026</v>
      </c>
      <c r="D31" s="39">
        <v>16397</v>
      </c>
      <c r="E31" s="39">
        <v>17655</v>
      </c>
      <c r="F31" s="40">
        <f>IF(D31&gt;0,100*E31/D31,0)</f>
        <v>107.67213514667317</v>
      </c>
      <c r="G31" s="41"/>
      <c r="H31" s="123">
        <v>28.071</v>
      </c>
      <c r="I31" s="124">
        <v>34.793</v>
      </c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837</v>
      </c>
      <c r="D33" s="31">
        <v>1300</v>
      </c>
      <c r="E33" s="31">
        <v>1300</v>
      </c>
      <c r="F33" s="32"/>
      <c r="G33" s="32"/>
      <c r="H33" s="122">
        <v>2.693</v>
      </c>
      <c r="I33" s="122">
        <v>5.2</v>
      </c>
      <c r="J33" s="122"/>
      <c r="K33" s="33"/>
    </row>
    <row r="34" spans="1:11" s="34" customFormat="1" ht="11.25" customHeight="1">
      <c r="A34" s="36" t="s">
        <v>26</v>
      </c>
      <c r="B34" s="30"/>
      <c r="C34" s="31">
        <v>1859</v>
      </c>
      <c r="D34" s="31">
        <v>2817</v>
      </c>
      <c r="E34" s="31">
        <v>2912</v>
      </c>
      <c r="F34" s="32"/>
      <c r="G34" s="32"/>
      <c r="H34" s="122">
        <v>5.161</v>
      </c>
      <c r="I34" s="122">
        <v>5.117</v>
      </c>
      <c r="J34" s="122"/>
      <c r="K34" s="33"/>
    </row>
    <row r="35" spans="1:11" s="34" customFormat="1" ht="11.25" customHeight="1">
      <c r="A35" s="36" t="s">
        <v>27</v>
      </c>
      <c r="B35" s="30"/>
      <c r="C35" s="31">
        <v>3003</v>
      </c>
      <c r="D35" s="31">
        <v>4500</v>
      </c>
      <c r="E35" s="31">
        <v>4000</v>
      </c>
      <c r="F35" s="32"/>
      <c r="G35" s="32"/>
      <c r="H35" s="122">
        <v>12.325</v>
      </c>
      <c r="I35" s="122">
        <v>11</v>
      </c>
      <c r="J35" s="122"/>
      <c r="K35" s="33"/>
    </row>
    <row r="36" spans="1:11" s="34" customFormat="1" ht="11.25" customHeight="1">
      <c r="A36" s="36" t="s">
        <v>28</v>
      </c>
      <c r="B36" s="30"/>
      <c r="C36" s="31">
        <v>527</v>
      </c>
      <c r="D36" s="31">
        <v>846</v>
      </c>
      <c r="E36" s="31">
        <v>528</v>
      </c>
      <c r="F36" s="32"/>
      <c r="G36" s="32"/>
      <c r="H36" s="122">
        <v>2.072</v>
      </c>
      <c r="I36" s="122">
        <v>1.426</v>
      </c>
      <c r="J36" s="122"/>
      <c r="K36" s="33"/>
    </row>
    <row r="37" spans="1:11" s="43" customFormat="1" ht="11.25" customHeight="1">
      <c r="A37" s="37" t="s">
        <v>29</v>
      </c>
      <c r="B37" s="38"/>
      <c r="C37" s="39">
        <v>6226</v>
      </c>
      <c r="D37" s="39">
        <v>9463</v>
      </c>
      <c r="E37" s="39">
        <v>8740</v>
      </c>
      <c r="F37" s="40">
        <f>IF(D37&gt;0,100*E37/D37,0)</f>
        <v>92.3597167917151</v>
      </c>
      <c r="G37" s="41"/>
      <c r="H37" s="123">
        <v>22.250999999999998</v>
      </c>
      <c r="I37" s="124">
        <v>22.743</v>
      </c>
      <c r="J37" s="12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1420</v>
      </c>
      <c r="D39" s="39">
        <v>1420</v>
      </c>
      <c r="E39" s="39">
        <v>1426</v>
      </c>
      <c r="F39" s="40">
        <f>IF(D39&gt;0,100*E39/D39,0)</f>
        <v>100.4225352112676</v>
      </c>
      <c r="G39" s="41"/>
      <c r="H39" s="123">
        <v>2.55</v>
      </c>
      <c r="I39" s="124">
        <v>2.55</v>
      </c>
      <c r="J39" s="12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>
        <v>170</v>
      </c>
      <c r="D41" s="31">
        <v>487</v>
      </c>
      <c r="E41" s="31">
        <v>475</v>
      </c>
      <c r="F41" s="32"/>
      <c r="G41" s="32"/>
      <c r="H41" s="122">
        <v>0.306</v>
      </c>
      <c r="I41" s="122">
        <v>0.692</v>
      </c>
      <c r="J41" s="122"/>
      <c r="K41" s="33"/>
    </row>
    <row r="42" spans="1:11" s="34" customFormat="1" ht="11.25" customHeight="1">
      <c r="A42" s="36" t="s">
        <v>32</v>
      </c>
      <c r="B42" s="30"/>
      <c r="C42" s="31">
        <v>3147</v>
      </c>
      <c r="D42" s="31">
        <v>5127</v>
      </c>
      <c r="E42" s="31">
        <v>5675</v>
      </c>
      <c r="F42" s="32"/>
      <c r="G42" s="32"/>
      <c r="H42" s="122">
        <v>13.002</v>
      </c>
      <c r="I42" s="122">
        <v>17.024</v>
      </c>
      <c r="J42" s="122"/>
      <c r="K42" s="33"/>
    </row>
    <row r="43" spans="1:11" s="34" customFormat="1" ht="11.25" customHeight="1">
      <c r="A43" s="36" t="s">
        <v>33</v>
      </c>
      <c r="B43" s="30"/>
      <c r="C43" s="31">
        <v>489</v>
      </c>
      <c r="D43" s="31">
        <v>878</v>
      </c>
      <c r="E43" s="31">
        <v>878</v>
      </c>
      <c r="F43" s="32"/>
      <c r="G43" s="32"/>
      <c r="H43" s="122">
        <v>1.312</v>
      </c>
      <c r="I43" s="122">
        <v>2.006</v>
      </c>
      <c r="J43" s="122"/>
      <c r="K43" s="33"/>
    </row>
    <row r="44" spans="1:11" s="34" customFormat="1" ht="11.25" customHeight="1">
      <c r="A44" s="36" t="s">
        <v>34</v>
      </c>
      <c r="B44" s="30"/>
      <c r="C44" s="31">
        <v>2519</v>
      </c>
      <c r="D44" s="31">
        <v>4977</v>
      </c>
      <c r="E44" s="31">
        <v>4990</v>
      </c>
      <c r="F44" s="32"/>
      <c r="G44" s="32"/>
      <c r="H44" s="122">
        <v>8.231</v>
      </c>
      <c r="I44" s="122">
        <v>13.023</v>
      </c>
      <c r="J44" s="122"/>
      <c r="K44" s="33"/>
    </row>
    <row r="45" spans="1:11" s="34" customFormat="1" ht="11.25" customHeight="1">
      <c r="A45" s="36" t="s">
        <v>35</v>
      </c>
      <c r="B45" s="30"/>
      <c r="C45" s="31">
        <v>1781</v>
      </c>
      <c r="D45" s="31">
        <v>2376</v>
      </c>
      <c r="E45" s="31">
        <v>2300</v>
      </c>
      <c r="F45" s="32"/>
      <c r="G45" s="32"/>
      <c r="H45" s="122">
        <v>4.817</v>
      </c>
      <c r="I45" s="122">
        <v>4.768</v>
      </c>
      <c r="J45" s="122"/>
      <c r="K45" s="33"/>
    </row>
    <row r="46" spans="1:11" s="34" customFormat="1" ht="11.25" customHeight="1">
      <c r="A46" s="36" t="s">
        <v>36</v>
      </c>
      <c r="B46" s="30"/>
      <c r="C46" s="31">
        <v>988</v>
      </c>
      <c r="D46" s="31">
        <v>1680</v>
      </c>
      <c r="E46" s="31">
        <v>1680</v>
      </c>
      <c r="F46" s="32"/>
      <c r="G46" s="32"/>
      <c r="H46" s="122">
        <v>2.964</v>
      </c>
      <c r="I46" s="122">
        <v>3.36</v>
      </c>
      <c r="J46" s="122"/>
      <c r="K46" s="33"/>
    </row>
    <row r="47" spans="1:11" s="34" customFormat="1" ht="11.25" customHeight="1">
      <c r="A47" s="36" t="s">
        <v>37</v>
      </c>
      <c r="B47" s="30"/>
      <c r="C47" s="31">
        <v>3164</v>
      </c>
      <c r="D47" s="31">
        <v>3317</v>
      </c>
      <c r="E47" s="31">
        <v>3400</v>
      </c>
      <c r="F47" s="32"/>
      <c r="G47" s="32"/>
      <c r="H47" s="122">
        <v>10</v>
      </c>
      <c r="I47" s="122">
        <v>8.379</v>
      </c>
      <c r="J47" s="122"/>
      <c r="K47" s="33"/>
    </row>
    <row r="48" spans="1:11" s="34" customFormat="1" ht="11.25" customHeight="1">
      <c r="A48" s="36" t="s">
        <v>38</v>
      </c>
      <c r="B48" s="30"/>
      <c r="C48" s="31">
        <v>2879</v>
      </c>
      <c r="D48" s="31">
        <v>3795</v>
      </c>
      <c r="E48" s="31">
        <v>3795</v>
      </c>
      <c r="F48" s="32"/>
      <c r="G48" s="32"/>
      <c r="H48" s="122">
        <v>9.746</v>
      </c>
      <c r="I48" s="122">
        <v>8.395</v>
      </c>
      <c r="J48" s="122"/>
      <c r="K48" s="33"/>
    </row>
    <row r="49" spans="1:11" s="34" customFormat="1" ht="11.25" customHeight="1">
      <c r="A49" s="36" t="s">
        <v>39</v>
      </c>
      <c r="B49" s="30"/>
      <c r="C49" s="31">
        <v>1830</v>
      </c>
      <c r="D49" s="31">
        <v>4135</v>
      </c>
      <c r="E49" s="31">
        <v>4200</v>
      </c>
      <c r="F49" s="32"/>
      <c r="G49" s="32"/>
      <c r="H49" s="122">
        <v>3.018</v>
      </c>
      <c r="I49" s="122">
        <v>7.809</v>
      </c>
      <c r="J49" s="122"/>
      <c r="K49" s="33"/>
    </row>
    <row r="50" spans="1:11" s="43" customFormat="1" ht="11.25" customHeight="1">
      <c r="A50" s="44" t="s">
        <v>40</v>
      </c>
      <c r="B50" s="38"/>
      <c r="C50" s="39">
        <v>16967</v>
      </c>
      <c r="D50" s="39">
        <v>26772</v>
      </c>
      <c r="E50" s="39">
        <v>27393</v>
      </c>
      <c r="F50" s="40">
        <f>IF(D50&gt;0,100*E50/D50,0)</f>
        <v>102.31958762886597</v>
      </c>
      <c r="G50" s="41"/>
      <c r="H50" s="123">
        <v>53.396</v>
      </c>
      <c r="I50" s="124">
        <v>65.456</v>
      </c>
      <c r="J50" s="12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3597</v>
      </c>
      <c r="D52" s="39">
        <v>3600</v>
      </c>
      <c r="E52" s="39">
        <v>3597</v>
      </c>
      <c r="F52" s="40">
        <f>IF(D52&gt;0,100*E52/D52,0)</f>
        <v>99.91666666666667</v>
      </c>
      <c r="G52" s="41"/>
      <c r="H52" s="123">
        <v>15.105</v>
      </c>
      <c r="I52" s="124">
        <v>15.002441505595117</v>
      </c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>
        <v>5546</v>
      </c>
      <c r="D54" s="31">
        <v>5450</v>
      </c>
      <c r="E54" s="31">
        <v>5550</v>
      </c>
      <c r="F54" s="32"/>
      <c r="G54" s="32"/>
      <c r="H54" s="122">
        <v>12.113</v>
      </c>
      <c r="I54" s="122">
        <v>9.165</v>
      </c>
      <c r="J54" s="122"/>
      <c r="K54" s="33"/>
    </row>
    <row r="55" spans="1:11" s="34" customFormat="1" ht="11.25" customHeight="1">
      <c r="A55" s="36" t="s">
        <v>43</v>
      </c>
      <c r="B55" s="30"/>
      <c r="C55" s="31">
        <v>7811</v>
      </c>
      <c r="D55" s="31">
        <v>10628</v>
      </c>
      <c r="E55" s="31">
        <v>8200</v>
      </c>
      <c r="F55" s="32"/>
      <c r="G55" s="32"/>
      <c r="H55" s="122">
        <v>17.414</v>
      </c>
      <c r="I55" s="122">
        <v>12.401</v>
      </c>
      <c r="J55" s="122"/>
      <c r="K55" s="33"/>
    </row>
    <row r="56" spans="1:11" s="34" customFormat="1" ht="11.25" customHeight="1">
      <c r="A56" s="36" t="s">
        <v>44</v>
      </c>
      <c r="B56" s="30"/>
      <c r="C56" s="31">
        <v>8993</v>
      </c>
      <c r="D56" s="31">
        <v>7600</v>
      </c>
      <c r="E56" s="31">
        <v>9200</v>
      </c>
      <c r="F56" s="32"/>
      <c r="G56" s="32"/>
      <c r="H56" s="122">
        <v>23.329</v>
      </c>
      <c r="I56" s="122">
        <v>18.5</v>
      </c>
      <c r="J56" s="122"/>
      <c r="K56" s="33"/>
    </row>
    <row r="57" spans="1:11" s="34" customFormat="1" ht="11.25" customHeight="1">
      <c r="A57" s="36" t="s">
        <v>45</v>
      </c>
      <c r="B57" s="30"/>
      <c r="C57" s="31">
        <v>9013</v>
      </c>
      <c r="D57" s="31">
        <v>9029</v>
      </c>
      <c r="E57" s="31">
        <v>9470</v>
      </c>
      <c r="F57" s="32"/>
      <c r="G57" s="32"/>
      <c r="H57" s="122">
        <v>26.16</v>
      </c>
      <c r="I57" s="122">
        <v>16.2978</v>
      </c>
      <c r="J57" s="122"/>
      <c r="K57" s="33"/>
    </row>
    <row r="58" spans="1:11" s="34" customFormat="1" ht="11.25" customHeight="1">
      <c r="A58" s="36" t="s">
        <v>46</v>
      </c>
      <c r="B58" s="30"/>
      <c r="C58" s="31">
        <v>18107</v>
      </c>
      <c r="D58" s="31">
        <v>21700</v>
      </c>
      <c r="E58" s="31">
        <v>26038</v>
      </c>
      <c r="F58" s="32"/>
      <c r="G58" s="32"/>
      <c r="H58" s="122">
        <v>49.024</v>
      </c>
      <c r="I58" s="122">
        <v>36.34</v>
      </c>
      <c r="J58" s="122"/>
      <c r="K58" s="33"/>
    </row>
    <row r="59" spans="1:11" s="43" customFormat="1" ht="11.25" customHeight="1">
      <c r="A59" s="37" t="s">
        <v>47</v>
      </c>
      <c r="B59" s="38"/>
      <c r="C59" s="39">
        <v>49470</v>
      </c>
      <c r="D59" s="39">
        <v>54407</v>
      </c>
      <c r="E59" s="39">
        <v>58458</v>
      </c>
      <c r="F59" s="40">
        <f>IF(D59&gt;0,100*E59/D59,0)</f>
        <v>107.44573308581616</v>
      </c>
      <c r="G59" s="41"/>
      <c r="H59" s="123">
        <v>128.04000000000002</v>
      </c>
      <c r="I59" s="124">
        <v>92.7038</v>
      </c>
      <c r="J59" s="1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2</v>
      </c>
      <c r="D61" s="31"/>
      <c r="E61" s="31"/>
      <c r="F61" s="32"/>
      <c r="G61" s="32"/>
      <c r="H61" s="122">
        <v>0.003</v>
      </c>
      <c r="I61" s="122"/>
      <c r="J61" s="122"/>
      <c r="K61" s="33"/>
    </row>
    <row r="62" spans="1:11" s="34" customFormat="1" ht="11.25" customHeight="1">
      <c r="A62" s="36" t="s">
        <v>49</v>
      </c>
      <c r="B62" s="30"/>
      <c r="C62" s="31">
        <v>43</v>
      </c>
      <c r="D62" s="31">
        <v>60</v>
      </c>
      <c r="E62" s="31">
        <v>43</v>
      </c>
      <c r="F62" s="32"/>
      <c r="G62" s="32"/>
      <c r="H62" s="122">
        <v>0.054</v>
      </c>
      <c r="I62" s="122">
        <v>0.023</v>
      </c>
      <c r="J62" s="122"/>
      <c r="K62" s="33"/>
    </row>
    <row r="63" spans="1:11" s="34" customFormat="1" ht="11.25" customHeight="1">
      <c r="A63" s="36" t="s">
        <v>50</v>
      </c>
      <c r="B63" s="30"/>
      <c r="C63" s="31">
        <v>46</v>
      </c>
      <c r="D63" s="31">
        <v>46</v>
      </c>
      <c r="E63" s="31">
        <v>181</v>
      </c>
      <c r="F63" s="32"/>
      <c r="G63" s="32"/>
      <c r="H63" s="122">
        <v>0.124</v>
      </c>
      <c r="I63" s="122">
        <v>0.063</v>
      </c>
      <c r="J63" s="122"/>
      <c r="K63" s="33"/>
    </row>
    <row r="64" spans="1:11" s="43" customFormat="1" ht="11.25" customHeight="1">
      <c r="A64" s="37" t="s">
        <v>51</v>
      </c>
      <c r="B64" s="38"/>
      <c r="C64" s="39">
        <v>91</v>
      </c>
      <c r="D64" s="39">
        <v>106</v>
      </c>
      <c r="E64" s="39">
        <v>224</v>
      </c>
      <c r="F64" s="40">
        <f>IF(D64&gt;0,100*E64/D64,0)</f>
        <v>211.32075471698113</v>
      </c>
      <c r="G64" s="41"/>
      <c r="H64" s="123">
        <v>0.181</v>
      </c>
      <c r="I64" s="124">
        <v>0.086</v>
      </c>
      <c r="J64" s="12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164</v>
      </c>
      <c r="D66" s="39">
        <v>326</v>
      </c>
      <c r="E66" s="39">
        <v>164</v>
      </c>
      <c r="F66" s="40">
        <f>IF(D66&gt;0,100*E66/D66,0)</f>
        <v>50.306748466257666</v>
      </c>
      <c r="G66" s="41"/>
      <c r="H66" s="123">
        <v>0.564</v>
      </c>
      <c r="I66" s="124">
        <v>0.8</v>
      </c>
      <c r="J66" s="12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>
        <v>11688</v>
      </c>
      <c r="D68" s="31">
        <v>15000</v>
      </c>
      <c r="E68" s="31">
        <v>15000</v>
      </c>
      <c r="F68" s="32"/>
      <c r="G68" s="32"/>
      <c r="H68" s="122">
        <v>19.717</v>
      </c>
      <c r="I68" s="122">
        <v>18</v>
      </c>
      <c r="J68" s="122"/>
      <c r="K68" s="33"/>
    </row>
    <row r="69" spans="1:11" s="34" customFormat="1" ht="11.25" customHeight="1">
      <c r="A69" s="36" t="s">
        <v>54</v>
      </c>
      <c r="B69" s="30"/>
      <c r="C69" s="31">
        <v>2305</v>
      </c>
      <c r="D69" s="31">
        <v>2600</v>
      </c>
      <c r="E69" s="31">
        <v>2600</v>
      </c>
      <c r="F69" s="32"/>
      <c r="G69" s="32"/>
      <c r="H69" s="122">
        <v>2.109</v>
      </c>
      <c r="I69" s="122">
        <v>3.4</v>
      </c>
      <c r="J69" s="122"/>
      <c r="K69" s="33"/>
    </row>
    <row r="70" spans="1:11" s="43" customFormat="1" ht="11.25" customHeight="1">
      <c r="A70" s="37" t="s">
        <v>55</v>
      </c>
      <c r="B70" s="38"/>
      <c r="C70" s="39">
        <v>13993</v>
      </c>
      <c r="D70" s="39">
        <v>17600</v>
      </c>
      <c r="E70" s="39">
        <v>17600</v>
      </c>
      <c r="F70" s="40">
        <f>IF(D70&gt;0,100*E70/D70,0)</f>
        <v>100</v>
      </c>
      <c r="G70" s="41"/>
      <c r="H70" s="123">
        <v>21.826</v>
      </c>
      <c r="I70" s="124">
        <v>21.4</v>
      </c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/>
      <c r="D72" s="31">
        <v>3</v>
      </c>
      <c r="E72" s="31">
        <v>3</v>
      </c>
      <c r="F72" s="32"/>
      <c r="G72" s="32"/>
      <c r="H72" s="122"/>
      <c r="I72" s="122">
        <v>0.001</v>
      </c>
      <c r="J72" s="122"/>
      <c r="K72" s="33"/>
    </row>
    <row r="73" spans="1:11" s="34" customFormat="1" ht="11.25" customHeight="1">
      <c r="A73" s="36" t="s">
        <v>57</v>
      </c>
      <c r="B73" s="30"/>
      <c r="C73" s="31">
        <v>13945</v>
      </c>
      <c r="D73" s="31">
        <v>19950</v>
      </c>
      <c r="E73" s="31">
        <v>20000</v>
      </c>
      <c r="F73" s="32"/>
      <c r="G73" s="32"/>
      <c r="H73" s="122">
        <v>48.739</v>
      </c>
      <c r="I73" s="122">
        <v>79.85</v>
      </c>
      <c r="J73" s="122"/>
      <c r="K73" s="33"/>
    </row>
    <row r="74" spans="1:11" s="34" customFormat="1" ht="11.25" customHeight="1">
      <c r="A74" s="36" t="s">
        <v>58</v>
      </c>
      <c r="B74" s="30"/>
      <c r="C74" s="31">
        <v>2110</v>
      </c>
      <c r="D74" s="31">
        <v>4459</v>
      </c>
      <c r="E74" s="31">
        <v>4400</v>
      </c>
      <c r="F74" s="32"/>
      <c r="G74" s="32"/>
      <c r="H74" s="122">
        <v>3.277</v>
      </c>
      <c r="I74" s="122">
        <v>8</v>
      </c>
      <c r="J74" s="122"/>
      <c r="K74" s="33"/>
    </row>
    <row r="75" spans="1:11" s="34" customFormat="1" ht="11.25" customHeight="1">
      <c r="A75" s="36" t="s">
        <v>59</v>
      </c>
      <c r="B75" s="30"/>
      <c r="C75" s="31">
        <v>587</v>
      </c>
      <c r="D75" s="31">
        <v>1560.498</v>
      </c>
      <c r="E75" s="31">
        <v>1621</v>
      </c>
      <c r="F75" s="32"/>
      <c r="G75" s="32"/>
      <c r="H75" s="122">
        <v>1.398</v>
      </c>
      <c r="I75" s="122">
        <v>1.6406629355877342</v>
      </c>
      <c r="J75" s="122"/>
      <c r="K75" s="33"/>
    </row>
    <row r="76" spans="1:11" s="34" customFormat="1" ht="11.25" customHeight="1">
      <c r="A76" s="36" t="s">
        <v>60</v>
      </c>
      <c r="B76" s="30"/>
      <c r="C76" s="31">
        <v>5621</v>
      </c>
      <c r="D76" s="31">
        <v>7005</v>
      </c>
      <c r="E76" s="31">
        <v>6700</v>
      </c>
      <c r="F76" s="32"/>
      <c r="G76" s="32"/>
      <c r="H76" s="122">
        <v>22.091</v>
      </c>
      <c r="I76" s="122">
        <v>21.753</v>
      </c>
      <c r="J76" s="122"/>
      <c r="K76" s="33"/>
    </row>
    <row r="77" spans="1:11" s="34" customFormat="1" ht="11.25" customHeight="1">
      <c r="A77" s="36" t="s">
        <v>61</v>
      </c>
      <c r="B77" s="30"/>
      <c r="C77" s="31">
        <v>393</v>
      </c>
      <c r="D77" s="31">
        <v>971</v>
      </c>
      <c r="E77" s="31">
        <v>844</v>
      </c>
      <c r="F77" s="32"/>
      <c r="G77" s="32"/>
      <c r="H77" s="122">
        <v>0.804</v>
      </c>
      <c r="I77" s="122">
        <v>0.79</v>
      </c>
      <c r="J77" s="122"/>
      <c r="K77" s="33"/>
    </row>
    <row r="78" spans="1:11" s="34" customFormat="1" ht="11.25" customHeight="1">
      <c r="A78" s="36" t="s">
        <v>62</v>
      </c>
      <c r="B78" s="30"/>
      <c r="C78" s="31">
        <v>1676</v>
      </c>
      <c r="D78" s="31">
        <v>2520</v>
      </c>
      <c r="E78" s="31">
        <v>2530</v>
      </c>
      <c r="F78" s="32"/>
      <c r="G78" s="32"/>
      <c r="H78" s="122">
        <v>3.755</v>
      </c>
      <c r="I78" s="122">
        <v>5.04</v>
      </c>
      <c r="J78" s="122"/>
      <c r="K78" s="33"/>
    </row>
    <row r="79" spans="1:11" s="34" customFormat="1" ht="11.25" customHeight="1">
      <c r="A79" s="36" t="s">
        <v>63</v>
      </c>
      <c r="B79" s="30"/>
      <c r="C79" s="31">
        <v>13379</v>
      </c>
      <c r="D79" s="31">
        <v>24835</v>
      </c>
      <c r="E79" s="31">
        <v>25000</v>
      </c>
      <c r="F79" s="32"/>
      <c r="G79" s="32"/>
      <c r="H79" s="122">
        <v>35.12</v>
      </c>
      <c r="I79" s="122">
        <v>71.215</v>
      </c>
      <c r="J79" s="122"/>
      <c r="K79" s="33"/>
    </row>
    <row r="80" spans="1:11" s="43" customFormat="1" ht="11.25" customHeight="1">
      <c r="A80" s="44" t="s">
        <v>64</v>
      </c>
      <c r="B80" s="38"/>
      <c r="C80" s="39">
        <v>37711</v>
      </c>
      <c r="D80" s="39">
        <v>61303.498</v>
      </c>
      <c r="E80" s="39">
        <v>61098</v>
      </c>
      <c r="F80" s="40">
        <f>IF(D80&gt;0,100*E80/D80,0)</f>
        <v>99.66478584957746</v>
      </c>
      <c r="G80" s="41"/>
      <c r="H80" s="123">
        <v>115.184</v>
      </c>
      <c r="I80" s="124">
        <v>188.28966293558773</v>
      </c>
      <c r="J80" s="12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2"/>
      <c r="I82" s="122"/>
      <c r="J82" s="122"/>
      <c r="K82" s="33"/>
    </row>
    <row r="83" spans="1:11" s="34" customFormat="1" ht="11.25" customHeight="1">
      <c r="A83" s="36" t="s">
        <v>66</v>
      </c>
      <c r="B83" s="30"/>
      <c r="C83" s="31">
        <v>1</v>
      </c>
      <c r="D83" s="31"/>
      <c r="E83" s="31"/>
      <c r="F83" s="32"/>
      <c r="G83" s="32"/>
      <c r="H83" s="122">
        <v>0.001</v>
      </c>
      <c r="I83" s="122"/>
      <c r="J83" s="122"/>
      <c r="K83" s="33"/>
    </row>
    <row r="84" spans="1:11" s="43" customFormat="1" ht="11.25" customHeight="1">
      <c r="A84" s="37" t="s">
        <v>67</v>
      </c>
      <c r="B84" s="38"/>
      <c r="C84" s="39">
        <v>1</v>
      </c>
      <c r="D84" s="39"/>
      <c r="E84" s="39"/>
      <c r="F84" s="40"/>
      <c r="G84" s="41"/>
      <c r="H84" s="123">
        <v>0.001</v>
      </c>
      <c r="I84" s="124"/>
      <c r="J84" s="124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142310</v>
      </c>
      <c r="D86" s="31">
        <v>192962.498</v>
      </c>
      <c r="E86" s="31">
        <v>198200</v>
      </c>
      <c r="F86" s="32">
        <f>IF(D86&gt;0,100*E86/D86,0)</f>
        <v>102.71425901627788</v>
      </c>
      <c r="G86" s="32"/>
      <c r="H86" s="122">
        <v>394.75199999999995</v>
      </c>
      <c r="I86" s="122">
        <v>449.59890444118287</v>
      </c>
      <c r="J86" s="122"/>
      <c r="K86" s="33"/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142310</v>
      </c>
      <c r="D89" s="54">
        <v>192962.498</v>
      </c>
      <c r="E89" s="54">
        <v>198200</v>
      </c>
      <c r="F89" s="55">
        <f>IF(D89&gt;0,100*E89/D89,0)</f>
        <v>102.71425901627788</v>
      </c>
      <c r="G89" s="41"/>
      <c r="H89" s="127">
        <v>394.75199999999995</v>
      </c>
      <c r="I89" s="128">
        <v>449.59890444118287</v>
      </c>
      <c r="J89" s="128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7"/>
  <sheetViews>
    <sheetView zoomScaleSheetLayoutView="70" workbookViewId="0" topLeftCell="A6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/>
      <c r="I9" s="122"/>
      <c r="J9" s="122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/>
      <c r="I10" s="122"/>
      <c r="J10" s="122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/>
      <c r="I11" s="122"/>
      <c r="J11" s="122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/>
      <c r="I12" s="122"/>
      <c r="J12" s="122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3"/>
      <c r="I13" s="124"/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3"/>
      <c r="I17" s="124"/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2"/>
      <c r="I19" s="122"/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3"/>
      <c r="I22" s="124"/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2102</v>
      </c>
      <c r="D24" s="39">
        <v>1809</v>
      </c>
      <c r="E24" s="39">
        <v>1600</v>
      </c>
      <c r="F24" s="40">
        <f>IF(D24&gt;0,100*E24/D24,0)</f>
        <v>88.44665561083471</v>
      </c>
      <c r="G24" s="41"/>
      <c r="H24" s="123">
        <v>8.441</v>
      </c>
      <c r="I24" s="124">
        <v>12.232</v>
      </c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3"/>
      <c r="I26" s="124"/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>
        <v>4754</v>
      </c>
      <c r="D28" s="31">
        <v>4038</v>
      </c>
      <c r="E28" s="31">
        <v>4200</v>
      </c>
      <c r="F28" s="32"/>
      <c r="G28" s="32"/>
      <c r="H28" s="122">
        <v>28.514</v>
      </c>
      <c r="I28" s="122">
        <v>22.209</v>
      </c>
      <c r="J28" s="122"/>
      <c r="K28" s="33"/>
    </row>
    <row r="29" spans="1:11" s="34" customFormat="1" ht="11.25" customHeight="1">
      <c r="A29" s="36" t="s">
        <v>22</v>
      </c>
      <c r="B29" s="30"/>
      <c r="C29" s="31">
        <v>48</v>
      </c>
      <c r="D29" s="31">
        <v>45</v>
      </c>
      <c r="E29" s="31">
        <v>45</v>
      </c>
      <c r="F29" s="32"/>
      <c r="G29" s="32"/>
      <c r="H29" s="122">
        <v>0.254</v>
      </c>
      <c r="I29" s="122">
        <v>0.203</v>
      </c>
      <c r="J29" s="122"/>
      <c r="K29" s="33"/>
    </row>
    <row r="30" spans="1:11" s="34" customFormat="1" ht="11.25" customHeight="1">
      <c r="A30" s="36" t="s">
        <v>23</v>
      </c>
      <c r="B30" s="30"/>
      <c r="C30" s="31">
        <v>2987</v>
      </c>
      <c r="D30" s="31">
        <v>2652</v>
      </c>
      <c r="E30" s="31">
        <v>2652</v>
      </c>
      <c r="F30" s="32"/>
      <c r="G30" s="32"/>
      <c r="H30" s="122">
        <v>15.61</v>
      </c>
      <c r="I30" s="122">
        <v>13.843</v>
      </c>
      <c r="J30" s="122"/>
      <c r="K30" s="33"/>
    </row>
    <row r="31" spans="1:11" s="43" customFormat="1" ht="11.25" customHeight="1">
      <c r="A31" s="44" t="s">
        <v>24</v>
      </c>
      <c r="B31" s="38"/>
      <c r="C31" s="39">
        <v>7789</v>
      </c>
      <c r="D31" s="39">
        <v>6735</v>
      </c>
      <c r="E31" s="39">
        <v>6897</v>
      </c>
      <c r="F31" s="40">
        <f>IF(D31&gt;0,100*E31/D31,0)</f>
        <v>102.40534521158129</v>
      </c>
      <c r="G31" s="41"/>
      <c r="H31" s="123">
        <v>44.378</v>
      </c>
      <c r="I31" s="124">
        <v>36.254999999999995</v>
      </c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2"/>
      <c r="I33" s="122"/>
      <c r="J33" s="122"/>
      <c r="K33" s="33"/>
    </row>
    <row r="34" spans="1:11" s="34" customFormat="1" ht="11.25" customHeight="1">
      <c r="A34" s="36" t="s">
        <v>26</v>
      </c>
      <c r="B34" s="30"/>
      <c r="C34" s="31">
        <v>936</v>
      </c>
      <c r="D34" s="31">
        <v>943</v>
      </c>
      <c r="E34" s="31">
        <v>945</v>
      </c>
      <c r="F34" s="32"/>
      <c r="G34" s="32"/>
      <c r="H34" s="122">
        <v>4.614</v>
      </c>
      <c r="I34" s="122">
        <v>5.225</v>
      </c>
      <c r="J34" s="122"/>
      <c r="K34" s="33"/>
    </row>
    <row r="35" spans="1:11" s="34" customFormat="1" ht="11.25" customHeight="1">
      <c r="A35" s="36" t="s">
        <v>27</v>
      </c>
      <c r="B35" s="30"/>
      <c r="C35" s="31">
        <v>29</v>
      </c>
      <c r="D35" s="31">
        <v>25</v>
      </c>
      <c r="E35" s="31">
        <v>30</v>
      </c>
      <c r="F35" s="32"/>
      <c r="G35" s="32"/>
      <c r="H35" s="122">
        <v>0.215</v>
      </c>
      <c r="I35" s="122">
        <v>0.18</v>
      </c>
      <c r="J35" s="122"/>
      <c r="K35" s="33"/>
    </row>
    <row r="36" spans="1:11" s="34" customFormat="1" ht="11.25" customHeight="1">
      <c r="A36" s="36" t="s">
        <v>28</v>
      </c>
      <c r="B36" s="30"/>
      <c r="C36" s="31">
        <v>19919</v>
      </c>
      <c r="D36" s="31">
        <v>19674</v>
      </c>
      <c r="E36" s="31">
        <v>19807</v>
      </c>
      <c r="F36" s="32"/>
      <c r="G36" s="32"/>
      <c r="H36" s="122">
        <v>132.043</v>
      </c>
      <c r="I36" s="122">
        <v>125</v>
      </c>
      <c r="J36" s="122"/>
      <c r="K36" s="33"/>
    </row>
    <row r="37" spans="1:11" s="43" customFormat="1" ht="11.25" customHeight="1">
      <c r="A37" s="37" t="s">
        <v>29</v>
      </c>
      <c r="B37" s="38"/>
      <c r="C37" s="39">
        <v>20884</v>
      </c>
      <c r="D37" s="39">
        <v>20642</v>
      </c>
      <c r="E37" s="39">
        <v>20782</v>
      </c>
      <c r="F37" s="40">
        <f>IF(D37&gt;0,100*E37/D37,0)</f>
        <v>100.67822885379324</v>
      </c>
      <c r="G37" s="41"/>
      <c r="H37" s="123">
        <v>136.872</v>
      </c>
      <c r="I37" s="124">
        <v>130.405</v>
      </c>
      <c r="J37" s="12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27</v>
      </c>
      <c r="D39" s="39">
        <v>27</v>
      </c>
      <c r="E39" s="39">
        <v>30</v>
      </c>
      <c r="F39" s="40">
        <f>IF(D39&gt;0,100*E39/D39,0)</f>
        <v>111.11111111111111</v>
      </c>
      <c r="G39" s="41"/>
      <c r="H39" s="123">
        <v>0.052</v>
      </c>
      <c r="I39" s="124">
        <v>0.052</v>
      </c>
      <c r="J39" s="12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2"/>
      <c r="I41" s="122"/>
      <c r="J41" s="122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2"/>
      <c r="I42" s="122"/>
      <c r="J42" s="122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2"/>
      <c r="I43" s="122"/>
      <c r="J43" s="122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2"/>
      <c r="I45" s="122"/>
      <c r="J45" s="122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2"/>
      <c r="I46" s="122"/>
      <c r="J46" s="122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2"/>
      <c r="I47" s="122"/>
      <c r="J47" s="122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2"/>
      <c r="I48" s="122"/>
      <c r="J48" s="122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2"/>
      <c r="I49" s="122"/>
      <c r="J49" s="122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3"/>
      <c r="I50" s="124"/>
      <c r="J50" s="12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5</v>
      </c>
      <c r="D52" s="39">
        <v>5</v>
      </c>
      <c r="E52" s="39">
        <v>5</v>
      </c>
      <c r="F52" s="40">
        <f>IF(D52&gt;0,100*E52/D52,0)</f>
        <v>100</v>
      </c>
      <c r="G52" s="41"/>
      <c r="H52" s="123">
        <v>0.035</v>
      </c>
      <c r="I52" s="124">
        <v>0.035</v>
      </c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>
        <v>138</v>
      </c>
      <c r="D54" s="31">
        <v>110</v>
      </c>
      <c r="E54" s="31">
        <v>100</v>
      </c>
      <c r="F54" s="32"/>
      <c r="G54" s="32"/>
      <c r="H54" s="122">
        <v>0.883</v>
      </c>
      <c r="I54" s="122">
        <v>0.726</v>
      </c>
      <c r="J54" s="122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2"/>
      <c r="I55" s="122"/>
      <c r="J55" s="122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/>
      <c r="I56" s="122"/>
      <c r="J56" s="122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/>
      <c r="I57" s="122"/>
      <c r="J57" s="122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2"/>
      <c r="I58" s="122"/>
      <c r="J58" s="122"/>
      <c r="K58" s="33"/>
    </row>
    <row r="59" spans="1:11" s="43" customFormat="1" ht="11.25" customHeight="1">
      <c r="A59" s="37" t="s">
        <v>47</v>
      </c>
      <c r="B59" s="38"/>
      <c r="C59" s="39">
        <v>138</v>
      </c>
      <c r="D59" s="39">
        <v>110</v>
      </c>
      <c r="E59" s="39">
        <v>100</v>
      </c>
      <c r="F59" s="40">
        <f>IF(D59&gt;0,100*E59/D59,0)</f>
        <v>90.9090909090909</v>
      </c>
      <c r="G59" s="41"/>
      <c r="H59" s="123">
        <v>0.883</v>
      </c>
      <c r="I59" s="124">
        <v>0.726</v>
      </c>
      <c r="J59" s="1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260</v>
      </c>
      <c r="D61" s="31">
        <v>270</v>
      </c>
      <c r="E61" s="31">
        <v>280</v>
      </c>
      <c r="F61" s="32"/>
      <c r="G61" s="32"/>
      <c r="H61" s="122">
        <v>1.079</v>
      </c>
      <c r="I61" s="122">
        <v>1.2</v>
      </c>
      <c r="J61" s="122"/>
      <c r="K61" s="33"/>
    </row>
    <row r="62" spans="1:11" s="34" customFormat="1" ht="11.25" customHeight="1">
      <c r="A62" s="36" t="s">
        <v>49</v>
      </c>
      <c r="B62" s="30"/>
      <c r="C62" s="31">
        <v>153</v>
      </c>
      <c r="D62" s="31">
        <v>153</v>
      </c>
      <c r="E62" s="31">
        <v>153</v>
      </c>
      <c r="F62" s="32"/>
      <c r="G62" s="32"/>
      <c r="H62" s="122">
        <v>1.163</v>
      </c>
      <c r="I62" s="122">
        <v>1.2</v>
      </c>
      <c r="J62" s="122"/>
      <c r="K62" s="33"/>
    </row>
    <row r="63" spans="1:11" s="34" customFormat="1" ht="11.25" customHeight="1">
      <c r="A63" s="36" t="s">
        <v>50</v>
      </c>
      <c r="B63" s="30"/>
      <c r="C63" s="31">
        <v>14348</v>
      </c>
      <c r="D63" s="31">
        <v>14609</v>
      </c>
      <c r="E63" s="31">
        <v>14609</v>
      </c>
      <c r="F63" s="32"/>
      <c r="G63" s="32"/>
      <c r="H63" s="122">
        <v>112.689</v>
      </c>
      <c r="I63" s="122">
        <v>120.45</v>
      </c>
      <c r="J63" s="122"/>
      <c r="K63" s="33"/>
    </row>
    <row r="64" spans="1:11" s="43" customFormat="1" ht="11.25" customHeight="1">
      <c r="A64" s="37" t="s">
        <v>51</v>
      </c>
      <c r="B64" s="38"/>
      <c r="C64" s="39">
        <v>14761</v>
      </c>
      <c r="D64" s="39">
        <v>15032</v>
      </c>
      <c r="E64" s="39">
        <v>15042</v>
      </c>
      <c r="F64" s="40">
        <f>IF(D64&gt;0,100*E64/D64,0)</f>
        <v>100.06652474720596</v>
      </c>
      <c r="G64" s="41"/>
      <c r="H64" s="123">
        <v>114.931</v>
      </c>
      <c r="I64" s="124">
        <v>122.85000000000001</v>
      </c>
      <c r="J64" s="12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443</v>
      </c>
      <c r="D66" s="39">
        <v>443</v>
      </c>
      <c r="E66" s="39">
        <v>438</v>
      </c>
      <c r="F66" s="40">
        <f>IF(D66&gt;0,100*E66/D66,0)</f>
        <v>98.87133182844244</v>
      </c>
      <c r="G66" s="41"/>
      <c r="H66" s="123">
        <v>2.193</v>
      </c>
      <c r="I66" s="124">
        <v>2.193</v>
      </c>
      <c r="J66" s="12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>
        <v>20520</v>
      </c>
      <c r="D68" s="31">
        <v>19470</v>
      </c>
      <c r="E68" s="31">
        <v>20000</v>
      </c>
      <c r="F68" s="32"/>
      <c r="G68" s="32"/>
      <c r="H68" s="122">
        <v>156.403</v>
      </c>
      <c r="I68" s="122">
        <v>138</v>
      </c>
      <c r="J68" s="122"/>
      <c r="K68" s="33"/>
    </row>
    <row r="69" spans="1:11" s="34" customFormat="1" ht="11.25" customHeight="1">
      <c r="A69" s="36" t="s">
        <v>54</v>
      </c>
      <c r="B69" s="30"/>
      <c r="C69" s="31">
        <v>5708</v>
      </c>
      <c r="D69" s="31">
        <v>5590</v>
      </c>
      <c r="E69" s="31">
        <v>6000</v>
      </c>
      <c r="F69" s="32"/>
      <c r="G69" s="32"/>
      <c r="H69" s="122">
        <v>43.244</v>
      </c>
      <c r="I69" s="122">
        <v>39.4</v>
      </c>
      <c r="J69" s="122"/>
      <c r="K69" s="33"/>
    </row>
    <row r="70" spans="1:11" s="43" customFormat="1" ht="11.25" customHeight="1">
      <c r="A70" s="37" t="s">
        <v>55</v>
      </c>
      <c r="B70" s="38"/>
      <c r="C70" s="39">
        <v>26228</v>
      </c>
      <c r="D70" s="39">
        <v>25060</v>
      </c>
      <c r="E70" s="39">
        <v>26000</v>
      </c>
      <c r="F70" s="40">
        <f>IF(D70&gt;0,100*E70/D70,0)</f>
        <v>103.7509976057462</v>
      </c>
      <c r="G70" s="41"/>
      <c r="H70" s="123">
        <v>199.647</v>
      </c>
      <c r="I70" s="124">
        <v>177.4</v>
      </c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2"/>
      <c r="I72" s="122"/>
      <c r="J72" s="122"/>
      <c r="K72" s="33"/>
    </row>
    <row r="73" spans="1:11" s="34" customFormat="1" ht="11.25" customHeight="1">
      <c r="A73" s="36" t="s">
        <v>57</v>
      </c>
      <c r="B73" s="30"/>
      <c r="C73" s="31">
        <v>2777</v>
      </c>
      <c r="D73" s="31">
        <v>2860</v>
      </c>
      <c r="E73" s="31">
        <v>2900</v>
      </c>
      <c r="F73" s="32"/>
      <c r="G73" s="32"/>
      <c r="H73" s="122">
        <v>22.541</v>
      </c>
      <c r="I73" s="122">
        <v>22.8</v>
      </c>
      <c r="J73" s="122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2"/>
      <c r="I74" s="122"/>
      <c r="J74" s="122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2"/>
      <c r="I75" s="122"/>
      <c r="J75" s="122"/>
      <c r="K75" s="33"/>
    </row>
    <row r="76" spans="1:11" s="34" customFormat="1" ht="11.25" customHeight="1">
      <c r="A76" s="36" t="s">
        <v>60</v>
      </c>
      <c r="B76" s="30"/>
      <c r="C76" s="31">
        <v>25</v>
      </c>
      <c r="D76" s="31">
        <v>27</v>
      </c>
      <c r="E76" s="31">
        <v>26</v>
      </c>
      <c r="F76" s="32"/>
      <c r="G76" s="32"/>
      <c r="H76" s="122">
        <v>0.24</v>
      </c>
      <c r="I76" s="122">
        <v>0.257</v>
      </c>
      <c r="J76" s="122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2"/>
      <c r="I77" s="122"/>
      <c r="J77" s="122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2"/>
      <c r="I78" s="122"/>
      <c r="J78" s="122"/>
      <c r="K78" s="33"/>
    </row>
    <row r="79" spans="1:11" s="34" customFormat="1" ht="11.25" customHeight="1">
      <c r="A79" s="36" t="s">
        <v>63</v>
      </c>
      <c r="B79" s="30"/>
      <c r="C79" s="31">
        <v>36967</v>
      </c>
      <c r="D79" s="31">
        <v>37496</v>
      </c>
      <c r="E79" s="31">
        <v>37500</v>
      </c>
      <c r="F79" s="32"/>
      <c r="G79" s="32"/>
      <c r="H79" s="122">
        <v>346.418</v>
      </c>
      <c r="I79" s="122">
        <v>358.403</v>
      </c>
      <c r="J79" s="122"/>
      <c r="K79" s="33"/>
    </row>
    <row r="80" spans="1:11" s="43" customFormat="1" ht="11.25" customHeight="1">
      <c r="A80" s="44" t="s">
        <v>64</v>
      </c>
      <c r="B80" s="38"/>
      <c r="C80" s="39">
        <v>39769</v>
      </c>
      <c r="D80" s="39">
        <v>40383</v>
      </c>
      <c r="E80" s="39">
        <v>40426</v>
      </c>
      <c r="F80" s="40">
        <f>IF(D80&gt;0,100*E80/D80,0)</f>
        <v>100.10648044969417</v>
      </c>
      <c r="G80" s="41"/>
      <c r="H80" s="123">
        <v>369.199</v>
      </c>
      <c r="I80" s="124">
        <v>381.46000000000004</v>
      </c>
      <c r="J80" s="12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2"/>
      <c r="I82" s="122"/>
      <c r="J82" s="122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2"/>
      <c r="I83" s="122"/>
      <c r="J83" s="122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3"/>
      <c r="I84" s="124"/>
      <c r="J84" s="124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112146</v>
      </c>
      <c r="D86" s="31">
        <v>110246</v>
      </c>
      <c r="E86" s="31">
        <v>111320</v>
      </c>
      <c r="F86" s="32">
        <f>IF(D86&gt;0,100*E86/D86,0)</f>
        <v>100.9741850044446</v>
      </c>
      <c r="G86" s="32"/>
      <c r="H86" s="122">
        <v>876.6310000000001</v>
      </c>
      <c r="I86" s="122">
        <v>863.6080000000001</v>
      </c>
      <c r="J86" s="122"/>
      <c r="K86" s="33"/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112146</v>
      </c>
      <c r="D89" s="54">
        <v>110246</v>
      </c>
      <c r="E89" s="54">
        <v>111320</v>
      </c>
      <c r="F89" s="55">
        <f>IF(D89&gt;0,100*E89/D89,0)</f>
        <v>100.9741850044446</v>
      </c>
      <c r="G89" s="41"/>
      <c r="H89" s="127">
        <v>876.6310000000001</v>
      </c>
      <c r="I89" s="128">
        <v>863.6080000000001</v>
      </c>
      <c r="J89" s="128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/>
      <c r="I9" s="122"/>
      <c r="J9" s="122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/>
      <c r="I10" s="122"/>
      <c r="J10" s="122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/>
      <c r="I11" s="122"/>
      <c r="J11" s="122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/>
      <c r="I12" s="122"/>
      <c r="J12" s="122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3"/>
      <c r="I13" s="124"/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>
        <v>56</v>
      </c>
      <c r="D17" s="39">
        <v>1</v>
      </c>
      <c r="E17" s="39">
        <v>1</v>
      </c>
      <c r="F17" s="40">
        <f>IF(D17&gt;0,100*E17/D17,0)</f>
        <v>100</v>
      </c>
      <c r="G17" s="41"/>
      <c r="H17" s="123">
        <v>0.067</v>
      </c>
      <c r="I17" s="124">
        <v>0.002</v>
      </c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>
        <v>52</v>
      </c>
      <c r="D19" s="31">
        <v>487</v>
      </c>
      <c r="E19" s="31">
        <v>495</v>
      </c>
      <c r="F19" s="32"/>
      <c r="G19" s="32"/>
      <c r="H19" s="122">
        <v>0.156</v>
      </c>
      <c r="I19" s="122">
        <v>1.023</v>
      </c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>
        <v>52</v>
      </c>
      <c r="D22" s="39">
        <v>487</v>
      </c>
      <c r="E22" s="39">
        <v>495</v>
      </c>
      <c r="F22" s="40">
        <f>IF(D22&gt;0,100*E22/D22,0)</f>
        <v>101.64271047227926</v>
      </c>
      <c r="G22" s="41"/>
      <c r="H22" s="123">
        <v>0.156</v>
      </c>
      <c r="I22" s="124">
        <v>1.023</v>
      </c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2290</v>
      </c>
      <c r="D24" s="39">
        <v>2104</v>
      </c>
      <c r="E24" s="39">
        <v>3000</v>
      </c>
      <c r="F24" s="40">
        <f>IF(D24&gt;0,100*E24/D24,0)</f>
        <v>142.58555133079847</v>
      </c>
      <c r="G24" s="41"/>
      <c r="H24" s="123">
        <v>4.369</v>
      </c>
      <c r="I24" s="124">
        <v>4.30396</v>
      </c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340</v>
      </c>
      <c r="D26" s="39">
        <v>200</v>
      </c>
      <c r="E26" s="39">
        <v>600</v>
      </c>
      <c r="F26" s="40">
        <f>IF(D26&gt;0,100*E26/D26,0)</f>
        <v>300</v>
      </c>
      <c r="G26" s="41"/>
      <c r="H26" s="123">
        <v>1.161</v>
      </c>
      <c r="I26" s="124">
        <v>0.6</v>
      </c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>
        <v>12317</v>
      </c>
      <c r="D28" s="31">
        <v>10610</v>
      </c>
      <c r="E28" s="31">
        <v>10017</v>
      </c>
      <c r="F28" s="32"/>
      <c r="G28" s="32"/>
      <c r="H28" s="122">
        <v>24.634</v>
      </c>
      <c r="I28" s="122">
        <v>23.814</v>
      </c>
      <c r="J28" s="122"/>
      <c r="K28" s="33"/>
    </row>
    <row r="29" spans="1:11" s="34" customFormat="1" ht="11.25" customHeight="1">
      <c r="A29" s="36" t="s">
        <v>22</v>
      </c>
      <c r="B29" s="30"/>
      <c r="C29" s="31">
        <v>3748</v>
      </c>
      <c r="D29" s="31">
        <v>3167</v>
      </c>
      <c r="E29" s="31">
        <v>3167</v>
      </c>
      <c r="F29" s="32"/>
      <c r="G29" s="32"/>
      <c r="H29" s="122">
        <v>3.775</v>
      </c>
      <c r="I29" s="122">
        <v>1.329</v>
      </c>
      <c r="J29" s="122"/>
      <c r="K29" s="33"/>
    </row>
    <row r="30" spans="1:11" s="34" customFormat="1" ht="11.25" customHeight="1">
      <c r="A30" s="36" t="s">
        <v>23</v>
      </c>
      <c r="B30" s="30"/>
      <c r="C30" s="31">
        <v>7502</v>
      </c>
      <c r="D30" s="31">
        <v>9124</v>
      </c>
      <c r="E30" s="31">
        <v>9124</v>
      </c>
      <c r="F30" s="32"/>
      <c r="G30" s="32"/>
      <c r="H30" s="122">
        <v>10.769</v>
      </c>
      <c r="I30" s="122">
        <v>3.798</v>
      </c>
      <c r="J30" s="122"/>
      <c r="K30" s="33"/>
    </row>
    <row r="31" spans="1:11" s="43" customFormat="1" ht="11.25" customHeight="1">
      <c r="A31" s="44" t="s">
        <v>24</v>
      </c>
      <c r="B31" s="38"/>
      <c r="C31" s="39">
        <v>23567</v>
      </c>
      <c r="D31" s="39">
        <v>22901</v>
      </c>
      <c r="E31" s="39">
        <v>22308</v>
      </c>
      <c r="F31" s="40">
        <f>IF(D31&gt;0,100*E31/D31,0)</f>
        <v>97.41059342386795</v>
      </c>
      <c r="G31" s="41"/>
      <c r="H31" s="123">
        <v>39.178</v>
      </c>
      <c r="I31" s="124">
        <v>28.941000000000003</v>
      </c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104</v>
      </c>
      <c r="D33" s="31">
        <v>304</v>
      </c>
      <c r="E33" s="31">
        <v>350</v>
      </c>
      <c r="F33" s="32"/>
      <c r="G33" s="32"/>
      <c r="H33" s="122">
        <v>0.213</v>
      </c>
      <c r="I33" s="122">
        <v>0.6</v>
      </c>
      <c r="J33" s="122"/>
      <c r="K33" s="33"/>
    </row>
    <row r="34" spans="1:11" s="34" customFormat="1" ht="11.25" customHeight="1">
      <c r="A34" s="36" t="s">
        <v>26</v>
      </c>
      <c r="B34" s="30"/>
      <c r="C34" s="31">
        <v>56</v>
      </c>
      <c r="D34" s="31">
        <v>72</v>
      </c>
      <c r="E34" s="31">
        <v>72</v>
      </c>
      <c r="F34" s="32"/>
      <c r="G34" s="32"/>
      <c r="H34" s="122">
        <v>0.084</v>
      </c>
      <c r="I34" s="122">
        <v>0.132</v>
      </c>
      <c r="J34" s="122"/>
      <c r="K34" s="33"/>
    </row>
    <row r="35" spans="1:11" s="34" customFormat="1" ht="11.25" customHeight="1">
      <c r="A35" s="36" t="s">
        <v>27</v>
      </c>
      <c r="B35" s="30"/>
      <c r="C35" s="31">
        <v>264</v>
      </c>
      <c r="D35" s="31">
        <v>650</v>
      </c>
      <c r="E35" s="31">
        <v>700</v>
      </c>
      <c r="F35" s="32"/>
      <c r="G35" s="32"/>
      <c r="H35" s="122">
        <v>0.517</v>
      </c>
      <c r="I35" s="122">
        <v>1.1</v>
      </c>
      <c r="J35" s="122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>
        <v>19</v>
      </c>
      <c r="F36" s="32"/>
      <c r="G36" s="32"/>
      <c r="H36" s="122"/>
      <c r="I36" s="122"/>
      <c r="J36" s="122"/>
      <c r="K36" s="33"/>
    </row>
    <row r="37" spans="1:11" s="43" customFormat="1" ht="11.25" customHeight="1">
      <c r="A37" s="37" t="s">
        <v>29</v>
      </c>
      <c r="B37" s="38"/>
      <c r="C37" s="39">
        <v>424</v>
      </c>
      <c r="D37" s="39">
        <v>1026</v>
      </c>
      <c r="E37" s="39">
        <v>1141</v>
      </c>
      <c r="F37" s="40">
        <f>IF(D37&gt;0,100*E37/D37,0)</f>
        <v>111.20857699805069</v>
      </c>
      <c r="G37" s="41"/>
      <c r="H37" s="123">
        <v>0.8140000000000001</v>
      </c>
      <c r="I37" s="124">
        <v>1.832</v>
      </c>
      <c r="J37" s="12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441</v>
      </c>
      <c r="D39" s="39">
        <v>425</v>
      </c>
      <c r="E39" s="39">
        <v>540</v>
      </c>
      <c r="F39" s="40">
        <f>IF(D39&gt;0,100*E39/D39,0)</f>
        <v>127.05882352941177</v>
      </c>
      <c r="G39" s="41"/>
      <c r="H39" s="123">
        <v>0.529</v>
      </c>
      <c r="I39" s="124">
        <v>0.455</v>
      </c>
      <c r="J39" s="12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>
        <v>346</v>
      </c>
      <c r="D41" s="31">
        <v>323</v>
      </c>
      <c r="E41" s="31">
        <v>310</v>
      </c>
      <c r="F41" s="32"/>
      <c r="G41" s="32"/>
      <c r="H41" s="122">
        <v>0.255</v>
      </c>
      <c r="I41" s="122">
        <v>0.226</v>
      </c>
      <c r="J41" s="122"/>
      <c r="K41" s="33"/>
    </row>
    <row r="42" spans="1:11" s="34" customFormat="1" ht="11.25" customHeight="1">
      <c r="A42" s="36" t="s">
        <v>32</v>
      </c>
      <c r="B42" s="30"/>
      <c r="C42" s="31">
        <v>4646</v>
      </c>
      <c r="D42" s="31">
        <v>4747</v>
      </c>
      <c r="E42" s="31">
        <v>6000</v>
      </c>
      <c r="F42" s="32"/>
      <c r="G42" s="32"/>
      <c r="H42" s="122">
        <v>7.898</v>
      </c>
      <c r="I42" s="122">
        <v>6.171</v>
      </c>
      <c r="J42" s="122"/>
      <c r="K42" s="33"/>
    </row>
    <row r="43" spans="1:11" s="34" customFormat="1" ht="11.25" customHeight="1">
      <c r="A43" s="36" t="s">
        <v>33</v>
      </c>
      <c r="B43" s="30"/>
      <c r="C43" s="31">
        <v>1650</v>
      </c>
      <c r="D43" s="31">
        <v>1266</v>
      </c>
      <c r="E43" s="31">
        <v>1650</v>
      </c>
      <c r="F43" s="32"/>
      <c r="G43" s="32"/>
      <c r="H43" s="122">
        <v>1.802</v>
      </c>
      <c r="I43" s="122">
        <v>0.87</v>
      </c>
      <c r="J43" s="122"/>
      <c r="K43" s="33"/>
    </row>
    <row r="44" spans="1:11" s="34" customFormat="1" ht="11.25" customHeight="1">
      <c r="A44" s="36" t="s">
        <v>34</v>
      </c>
      <c r="B44" s="30"/>
      <c r="C44" s="31">
        <v>5794</v>
      </c>
      <c r="D44" s="31">
        <v>6300</v>
      </c>
      <c r="E44" s="31">
        <v>7200</v>
      </c>
      <c r="F44" s="32"/>
      <c r="G44" s="32"/>
      <c r="H44" s="122">
        <v>10.46</v>
      </c>
      <c r="I44" s="122">
        <v>5.2</v>
      </c>
      <c r="J44" s="122"/>
      <c r="K44" s="33"/>
    </row>
    <row r="45" spans="1:11" s="34" customFormat="1" ht="11.25" customHeight="1">
      <c r="A45" s="36" t="s">
        <v>35</v>
      </c>
      <c r="B45" s="30"/>
      <c r="C45" s="31">
        <v>858</v>
      </c>
      <c r="D45" s="31">
        <v>860</v>
      </c>
      <c r="E45" s="31">
        <v>1000</v>
      </c>
      <c r="F45" s="32"/>
      <c r="G45" s="32"/>
      <c r="H45" s="122">
        <v>0.789</v>
      </c>
      <c r="I45" s="122">
        <v>0.74</v>
      </c>
      <c r="J45" s="122"/>
      <c r="K45" s="33"/>
    </row>
    <row r="46" spans="1:11" s="34" customFormat="1" ht="11.25" customHeight="1">
      <c r="A46" s="36" t="s">
        <v>36</v>
      </c>
      <c r="B46" s="30"/>
      <c r="C46" s="31">
        <v>580</v>
      </c>
      <c r="D46" s="31">
        <v>463</v>
      </c>
      <c r="E46" s="31">
        <v>460</v>
      </c>
      <c r="F46" s="32"/>
      <c r="G46" s="32"/>
      <c r="H46" s="122">
        <v>0.406</v>
      </c>
      <c r="I46" s="122">
        <v>0.278</v>
      </c>
      <c r="J46" s="122"/>
      <c r="K46" s="33"/>
    </row>
    <row r="47" spans="1:11" s="34" customFormat="1" ht="11.25" customHeight="1">
      <c r="A47" s="36" t="s">
        <v>37</v>
      </c>
      <c r="B47" s="30"/>
      <c r="C47" s="31">
        <v>3035</v>
      </c>
      <c r="D47" s="31">
        <v>2546</v>
      </c>
      <c r="E47" s="31">
        <v>2510</v>
      </c>
      <c r="F47" s="32"/>
      <c r="G47" s="32"/>
      <c r="H47" s="122">
        <v>2.128</v>
      </c>
      <c r="I47" s="122">
        <v>1.022</v>
      </c>
      <c r="J47" s="122"/>
      <c r="K47" s="33"/>
    </row>
    <row r="48" spans="1:11" s="34" customFormat="1" ht="11.25" customHeight="1">
      <c r="A48" s="36" t="s">
        <v>38</v>
      </c>
      <c r="B48" s="30"/>
      <c r="C48" s="31">
        <v>16362</v>
      </c>
      <c r="D48" s="31">
        <v>18657</v>
      </c>
      <c r="E48" s="31">
        <v>18650</v>
      </c>
      <c r="F48" s="32"/>
      <c r="G48" s="32"/>
      <c r="H48" s="122">
        <v>30.207</v>
      </c>
      <c r="I48" s="122">
        <v>17.302</v>
      </c>
      <c r="J48" s="122"/>
      <c r="K48" s="33"/>
    </row>
    <row r="49" spans="1:11" s="34" customFormat="1" ht="11.25" customHeight="1">
      <c r="A49" s="36" t="s">
        <v>39</v>
      </c>
      <c r="B49" s="30"/>
      <c r="C49" s="31">
        <v>3428</v>
      </c>
      <c r="D49" s="31">
        <v>4205</v>
      </c>
      <c r="E49" s="31">
        <v>4200</v>
      </c>
      <c r="F49" s="32"/>
      <c r="G49" s="32"/>
      <c r="H49" s="122">
        <v>5.544</v>
      </c>
      <c r="I49" s="122">
        <v>5.547</v>
      </c>
      <c r="J49" s="122"/>
      <c r="K49" s="33"/>
    </row>
    <row r="50" spans="1:11" s="43" customFormat="1" ht="11.25" customHeight="1">
      <c r="A50" s="44" t="s">
        <v>40</v>
      </c>
      <c r="B50" s="38"/>
      <c r="C50" s="39">
        <v>36699</v>
      </c>
      <c r="D50" s="39">
        <v>39367</v>
      </c>
      <c r="E50" s="39">
        <v>41980</v>
      </c>
      <c r="F50" s="40">
        <f>IF(D50&gt;0,100*E50/D50,0)</f>
        <v>106.63753905555414</v>
      </c>
      <c r="G50" s="41"/>
      <c r="H50" s="123">
        <v>59.489</v>
      </c>
      <c r="I50" s="124">
        <v>37.356</v>
      </c>
      <c r="J50" s="12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957</v>
      </c>
      <c r="D52" s="39">
        <v>957</v>
      </c>
      <c r="E52" s="39">
        <v>957</v>
      </c>
      <c r="F52" s="40">
        <f>IF(D52&gt;0,100*E52/D52,0)</f>
        <v>100</v>
      </c>
      <c r="G52" s="41"/>
      <c r="H52" s="123">
        <v>1.589</v>
      </c>
      <c r="I52" s="124">
        <v>1.529</v>
      </c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>
        <v>14252</v>
      </c>
      <c r="D54" s="31">
        <v>19155</v>
      </c>
      <c r="E54" s="31">
        <v>17500</v>
      </c>
      <c r="F54" s="32"/>
      <c r="G54" s="32"/>
      <c r="H54" s="122">
        <v>28.137</v>
      </c>
      <c r="I54" s="122">
        <v>11.526</v>
      </c>
      <c r="J54" s="122"/>
      <c r="K54" s="33"/>
    </row>
    <row r="55" spans="1:11" s="34" customFormat="1" ht="11.25" customHeight="1">
      <c r="A55" s="36" t="s">
        <v>43</v>
      </c>
      <c r="B55" s="30"/>
      <c r="C55" s="31">
        <v>13282</v>
      </c>
      <c r="D55" s="31">
        <v>18869</v>
      </c>
      <c r="E55" s="31">
        <v>21656</v>
      </c>
      <c r="F55" s="32"/>
      <c r="G55" s="32"/>
      <c r="H55" s="122">
        <v>26.564</v>
      </c>
      <c r="I55" s="122">
        <v>18.869</v>
      </c>
      <c r="J55" s="122"/>
      <c r="K55" s="33"/>
    </row>
    <row r="56" spans="1:11" s="34" customFormat="1" ht="11.25" customHeight="1">
      <c r="A56" s="36" t="s">
        <v>44</v>
      </c>
      <c r="B56" s="30"/>
      <c r="C56" s="31">
        <v>5118</v>
      </c>
      <c r="D56" s="31">
        <v>4890</v>
      </c>
      <c r="E56" s="31">
        <v>4500</v>
      </c>
      <c r="F56" s="32"/>
      <c r="G56" s="32"/>
      <c r="H56" s="122">
        <v>3.58</v>
      </c>
      <c r="I56" s="122">
        <v>4.28</v>
      </c>
      <c r="J56" s="122"/>
      <c r="K56" s="33"/>
    </row>
    <row r="57" spans="1:11" s="34" customFormat="1" ht="11.25" customHeight="1">
      <c r="A57" s="36" t="s">
        <v>45</v>
      </c>
      <c r="B57" s="30"/>
      <c r="C57" s="31">
        <v>1321</v>
      </c>
      <c r="D57" s="31">
        <v>1508</v>
      </c>
      <c r="E57" s="31">
        <v>1508</v>
      </c>
      <c r="F57" s="32"/>
      <c r="G57" s="32"/>
      <c r="H57" s="122">
        <v>1.994</v>
      </c>
      <c r="I57" s="122">
        <v>2.262</v>
      </c>
      <c r="J57" s="122"/>
      <c r="K57" s="33"/>
    </row>
    <row r="58" spans="1:11" s="34" customFormat="1" ht="11.25" customHeight="1">
      <c r="A58" s="36" t="s">
        <v>46</v>
      </c>
      <c r="B58" s="30"/>
      <c r="C58" s="31">
        <v>5491</v>
      </c>
      <c r="D58" s="31">
        <v>7337</v>
      </c>
      <c r="E58" s="31">
        <v>7014</v>
      </c>
      <c r="F58" s="32"/>
      <c r="G58" s="32"/>
      <c r="H58" s="122">
        <v>5.945</v>
      </c>
      <c r="I58" s="122">
        <v>3.972</v>
      </c>
      <c r="J58" s="122"/>
      <c r="K58" s="33"/>
    </row>
    <row r="59" spans="1:11" s="43" customFormat="1" ht="11.25" customHeight="1">
      <c r="A59" s="37" t="s">
        <v>47</v>
      </c>
      <c r="B59" s="38"/>
      <c r="C59" s="39">
        <v>39464</v>
      </c>
      <c r="D59" s="39">
        <v>51759</v>
      </c>
      <c r="E59" s="39">
        <v>52178</v>
      </c>
      <c r="F59" s="40">
        <f>IF(D59&gt;0,100*E59/D59,0)</f>
        <v>100.80952104947932</v>
      </c>
      <c r="G59" s="41"/>
      <c r="H59" s="123">
        <v>66.22</v>
      </c>
      <c r="I59" s="124">
        <v>40.909</v>
      </c>
      <c r="J59" s="1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5</v>
      </c>
      <c r="D61" s="31">
        <v>5</v>
      </c>
      <c r="E61" s="31">
        <v>5</v>
      </c>
      <c r="F61" s="32"/>
      <c r="G61" s="32"/>
      <c r="H61" s="122">
        <v>0.01</v>
      </c>
      <c r="I61" s="122">
        <v>0.01</v>
      </c>
      <c r="J61" s="122"/>
      <c r="K61" s="33"/>
    </row>
    <row r="62" spans="1:11" s="34" customFormat="1" ht="11.25" customHeight="1">
      <c r="A62" s="36" t="s">
        <v>49</v>
      </c>
      <c r="B62" s="30"/>
      <c r="C62" s="31">
        <v>6</v>
      </c>
      <c r="D62" s="31"/>
      <c r="E62" s="31"/>
      <c r="F62" s="32"/>
      <c r="G62" s="32"/>
      <c r="H62" s="122">
        <v>0.007</v>
      </c>
      <c r="I62" s="122"/>
      <c r="J62" s="122"/>
      <c r="K62" s="33"/>
    </row>
    <row r="63" spans="1:11" s="34" customFormat="1" ht="11.25" customHeight="1">
      <c r="A63" s="36" t="s">
        <v>50</v>
      </c>
      <c r="B63" s="30"/>
      <c r="C63" s="31">
        <v>255</v>
      </c>
      <c r="D63" s="31">
        <v>280</v>
      </c>
      <c r="E63" s="31">
        <v>280</v>
      </c>
      <c r="F63" s="32"/>
      <c r="G63" s="32"/>
      <c r="H63" s="122">
        <v>0.482</v>
      </c>
      <c r="I63" s="122">
        <v>0.084</v>
      </c>
      <c r="J63" s="122"/>
      <c r="K63" s="33"/>
    </row>
    <row r="64" spans="1:11" s="43" customFormat="1" ht="11.25" customHeight="1">
      <c r="A64" s="37" t="s">
        <v>51</v>
      </c>
      <c r="B64" s="38"/>
      <c r="C64" s="39">
        <v>266</v>
      </c>
      <c r="D64" s="39">
        <v>285</v>
      </c>
      <c r="E64" s="39">
        <v>285</v>
      </c>
      <c r="F64" s="40">
        <f>IF(D64&gt;0,100*E64/D64,0)</f>
        <v>100</v>
      </c>
      <c r="G64" s="41"/>
      <c r="H64" s="123">
        <v>0.499</v>
      </c>
      <c r="I64" s="124">
        <v>0.094</v>
      </c>
      <c r="J64" s="12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776</v>
      </c>
      <c r="D66" s="39">
        <v>776</v>
      </c>
      <c r="E66" s="39">
        <v>641</v>
      </c>
      <c r="F66" s="40">
        <f>IF(D66&gt;0,100*E66/D66,0)</f>
        <v>82.60309278350516</v>
      </c>
      <c r="G66" s="41"/>
      <c r="H66" s="123">
        <v>0.865</v>
      </c>
      <c r="I66" s="124">
        <v>0.69</v>
      </c>
      <c r="J66" s="12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>
        <v>10061</v>
      </c>
      <c r="D68" s="31">
        <v>9710</v>
      </c>
      <c r="E68" s="31">
        <v>10000</v>
      </c>
      <c r="F68" s="32"/>
      <c r="G68" s="32"/>
      <c r="H68" s="122">
        <v>9.256</v>
      </c>
      <c r="I68" s="122">
        <v>9.75</v>
      </c>
      <c r="J68" s="122"/>
      <c r="K68" s="33"/>
    </row>
    <row r="69" spans="1:11" s="34" customFormat="1" ht="11.25" customHeight="1">
      <c r="A69" s="36" t="s">
        <v>54</v>
      </c>
      <c r="B69" s="30"/>
      <c r="C69" s="31">
        <v>307</v>
      </c>
      <c r="D69" s="31">
        <v>470</v>
      </c>
      <c r="E69" s="31">
        <v>500</v>
      </c>
      <c r="F69" s="32"/>
      <c r="G69" s="32"/>
      <c r="H69" s="122">
        <v>0.238</v>
      </c>
      <c r="I69" s="122">
        <v>0.4</v>
      </c>
      <c r="J69" s="122"/>
      <c r="K69" s="33"/>
    </row>
    <row r="70" spans="1:11" s="43" customFormat="1" ht="11.25" customHeight="1">
      <c r="A70" s="37" t="s">
        <v>55</v>
      </c>
      <c r="B70" s="38"/>
      <c r="C70" s="39">
        <v>10368</v>
      </c>
      <c r="D70" s="39">
        <v>10180</v>
      </c>
      <c r="E70" s="39">
        <v>10500</v>
      </c>
      <c r="F70" s="40">
        <f>IF(D70&gt;0,100*E70/D70,0)</f>
        <v>103.1434184675835</v>
      </c>
      <c r="G70" s="41"/>
      <c r="H70" s="123">
        <v>9.494</v>
      </c>
      <c r="I70" s="124">
        <v>10.15</v>
      </c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294</v>
      </c>
      <c r="D72" s="31">
        <v>318</v>
      </c>
      <c r="E72" s="31">
        <v>279</v>
      </c>
      <c r="F72" s="32"/>
      <c r="G72" s="32"/>
      <c r="H72" s="122">
        <v>0.203</v>
      </c>
      <c r="I72" s="122">
        <v>0.05</v>
      </c>
      <c r="J72" s="122"/>
      <c r="K72" s="33"/>
    </row>
    <row r="73" spans="1:11" s="34" customFormat="1" ht="11.25" customHeight="1">
      <c r="A73" s="36" t="s">
        <v>57</v>
      </c>
      <c r="B73" s="30"/>
      <c r="C73" s="31">
        <v>817</v>
      </c>
      <c r="D73" s="31">
        <v>700</v>
      </c>
      <c r="E73" s="31">
        <v>750</v>
      </c>
      <c r="F73" s="32"/>
      <c r="G73" s="32"/>
      <c r="H73" s="122">
        <v>0.777</v>
      </c>
      <c r="I73" s="122">
        <v>0.79</v>
      </c>
      <c r="J73" s="122"/>
      <c r="K73" s="33"/>
    </row>
    <row r="74" spans="1:11" s="34" customFormat="1" ht="11.25" customHeight="1">
      <c r="A74" s="36" t="s">
        <v>58</v>
      </c>
      <c r="B74" s="30"/>
      <c r="C74" s="31">
        <v>1183</v>
      </c>
      <c r="D74" s="31">
        <v>2380</v>
      </c>
      <c r="E74" s="31">
        <v>2500</v>
      </c>
      <c r="F74" s="32"/>
      <c r="G74" s="32"/>
      <c r="H74" s="122">
        <v>1.445</v>
      </c>
      <c r="I74" s="122">
        <v>2.856</v>
      </c>
      <c r="J74" s="122"/>
      <c r="K74" s="33"/>
    </row>
    <row r="75" spans="1:11" s="34" customFormat="1" ht="11.25" customHeight="1">
      <c r="A75" s="36" t="s">
        <v>59</v>
      </c>
      <c r="B75" s="30"/>
      <c r="C75" s="31">
        <v>1874</v>
      </c>
      <c r="D75" s="31">
        <v>2794.39</v>
      </c>
      <c r="E75" s="31">
        <v>2778</v>
      </c>
      <c r="F75" s="32"/>
      <c r="G75" s="32"/>
      <c r="H75" s="122">
        <v>1.523</v>
      </c>
      <c r="I75" s="122">
        <v>0.6859079274813233</v>
      </c>
      <c r="J75" s="122"/>
      <c r="K75" s="33"/>
    </row>
    <row r="76" spans="1:11" s="34" customFormat="1" ht="11.25" customHeight="1">
      <c r="A76" s="36" t="s">
        <v>60</v>
      </c>
      <c r="B76" s="30"/>
      <c r="C76" s="31">
        <v>139</v>
      </c>
      <c r="D76" s="31">
        <v>161</v>
      </c>
      <c r="E76" s="31">
        <v>300</v>
      </c>
      <c r="F76" s="32"/>
      <c r="G76" s="32"/>
      <c r="H76" s="122">
        <v>0.104</v>
      </c>
      <c r="I76" s="122">
        <v>0.196</v>
      </c>
      <c r="J76" s="122"/>
      <c r="K76" s="33"/>
    </row>
    <row r="77" spans="1:11" s="34" customFormat="1" ht="11.25" customHeight="1">
      <c r="A77" s="36" t="s">
        <v>61</v>
      </c>
      <c r="B77" s="30"/>
      <c r="C77" s="31">
        <v>143</v>
      </c>
      <c r="D77" s="31">
        <v>122</v>
      </c>
      <c r="E77" s="31">
        <v>122</v>
      </c>
      <c r="F77" s="32"/>
      <c r="G77" s="32"/>
      <c r="H77" s="122">
        <v>0.123</v>
      </c>
      <c r="I77" s="122">
        <v>0.087</v>
      </c>
      <c r="J77" s="122"/>
      <c r="K77" s="33"/>
    </row>
    <row r="78" spans="1:11" s="34" customFormat="1" ht="11.25" customHeight="1">
      <c r="A78" s="36" t="s">
        <v>62</v>
      </c>
      <c r="B78" s="30"/>
      <c r="C78" s="31">
        <v>1104</v>
      </c>
      <c r="D78" s="31">
        <v>703</v>
      </c>
      <c r="E78" s="31">
        <v>700</v>
      </c>
      <c r="F78" s="32"/>
      <c r="G78" s="32"/>
      <c r="H78" s="122">
        <v>1.127</v>
      </c>
      <c r="I78" s="122">
        <v>0.597</v>
      </c>
      <c r="J78" s="122"/>
      <c r="K78" s="33"/>
    </row>
    <row r="79" spans="1:11" s="34" customFormat="1" ht="11.25" customHeight="1">
      <c r="A79" s="36" t="s">
        <v>63</v>
      </c>
      <c r="B79" s="30"/>
      <c r="C79" s="31">
        <v>813</v>
      </c>
      <c r="D79" s="31">
        <v>919</v>
      </c>
      <c r="E79" s="31">
        <v>1000</v>
      </c>
      <c r="F79" s="32"/>
      <c r="G79" s="32"/>
      <c r="H79" s="122">
        <v>1.088</v>
      </c>
      <c r="I79" s="122">
        <v>1.72</v>
      </c>
      <c r="J79" s="122"/>
      <c r="K79" s="33"/>
    </row>
    <row r="80" spans="1:11" s="43" customFormat="1" ht="11.25" customHeight="1">
      <c r="A80" s="44" t="s">
        <v>64</v>
      </c>
      <c r="B80" s="38"/>
      <c r="C80" s="39">
        <v>6367</v>
      </c>
      <c r="D80" s="39">
        <v>8097.389999999999</v>
      </c>
      <c r="E80" s="39">
        <v>8429</v>
      </c>
      <c r="F80" s="40">
        <f>IF(D80&gt;0,100*E80/D80,0)</f>
        <v>104.0952702043498</v>
      </c>
      <c r="G80" s="41"/>
      <c r="H80" s="123">
        <v>6.39</v>
      </c>
      <c r="I80" s="124">
        <v>6.9819079274813225</v>
      </c>
      <c r="J80" s="12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>
        <v>25</v>
      </c>
      <c r="D82" s="31">
        <v>25</v>
      </c>
      <c r="E82" s="31">
        <v>25</v>
      </c>
      <c r="F82" s="32"/>
      <c r="G82" s="32"/>
      <c r="H82" s="122">
        <v>0.015</v>
      </c>
      <c r="I82" s="122">
        <v>0.015</v>
      </c>
      <c r="J82" s="122"/>
      <c r="K82" s="33"/>
    </row>
    <row r="83" spans="1:11" s="34" customFormat="1" ht="11.25" customHeight="1">
      <c r="A83" s="36" t="s">
        <v>66</v>
      </c>
      <c r="B83" s="30"/>
      <c r="C83" s="31">
        <v>5</v>
      </c>
      <c r="D83" s="31"/>
      <c r="E83" s="31"/>
      <c r="F83" s="32"/>
      <c r="G83" s="32"/>
      <c r="H83" s="122">
        <v>0.003</v>
      </c>
      <c r="I83" s="122"/>
      <c r="J83" s="122"/>
      <c r="K83" s="33"/>
    </row>
    <row r="84" spans="1:11" s="43" customFormat="1" ht="11.25" customHeight="1">
      <c r="A84" s="37" t="s">
        <v>67</v>
      </c>
      <c r="B84" s="38"/>
      <c r="C84" s="39">
        <v>30</v>
      </c>
      <c r="D84" s="39">
        <v>25</v>
      </c>
      <c r="E84" s="39">
        <v>25</v>
      </c>
      <c r="F84" s="40">
        <f>IF(D84&gt;0,100*E84/D84,0)</f>
        <v>100</v>
      </c>
      <c r="G84" s="41"/>
      <c r="H84" s="123">
        <v>0.018</v>
      </c>
      <c r="I84" s="124">
        <v>0.015</v>
      </c>
      <c r="J84" s="124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122097</v>
      </c>
      <c r="D86" s="31">
        <v>138590.39</v>
      </c>
      <c r="E86" s="31">
        <v>143080</v>
      </c>
      <c r="F86" s="32">
        <f>IF(D86&gt;0,100*E86/D86,0)</f>
        <v>103.23948146765441</v>
      </c>
      <c r="G86" s="32"/>
      <c r="H86" s="122">
        <v>190.838</v>
      </c>
      <c r="I86" s="122">
        <v>134.88186792748132</v>
      </c>
      <c r="J86" s="122"/>
      <c r="K86" s="33"/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122097</v>
      </c>
      <c r="D89" s="54">
        <v>138590.39</v>
      </c>
      <c r="E89" s="54">
        <v>143080</v>
      </c>
      <c r="F89" s="55">
        <f>IF(D89&gt;0,100*E89/D89,0)</f>
        <v>103.23948146765441</v>
      </c>
      <c r="G89" s="41"/>
      <c r="H89" s="127">
        <v>190.838</v>
      </c>
      <c r="I89" s="128">
        <v>134.88186792748132</v>
      </c>
      <c r="J89" s="128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/>
      <c r="I9" s="122"/>
      <c r="J9" s="122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/>
      <c r="I10" s="122"/>
      <c r="J10" s="122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/>
      <c r="I11" s="122"/>
      <c r="J11" s="122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/>
      <c r="I12" s="122"/>
      <c r="J12" s="122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3"/>
      <c r="I13" s="124"/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3"/>
      <c r="I17" s="124"/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2"/>
      <c r="I19" s="122"/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3"/>
      <c r="I22" s="124"/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3"/>
      <c r="I24" s="124"/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3"/>
      <c r="I26" s="124"/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2"/>
      <c r="I28" s="122"/>
      <c r="J28" s="122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/>
      <c r="I29" s="122"/>
      <c r="J29" s="122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2"/>
      <c r="I30" s="122"/>
      <c r="J30" s="122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3"/>
      <c r="I31" s="124"/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2"/>
      <c r="I33" s="122"/>
      <c r="J33" s="122"/>
      <c r="K33" s="33"/>
    </row>
    <row r="34" spans="1:11" s="34" customFormat="1" ht="11.25" customHeight="1">
      <c r="A34" s="36" t="s">
        <v>26</v>
      </c>
      <c r="B34" s="30"/>
      <c r="C34" s="31">
        <v>59</v>
      </c>
      <c r="D34" s="31">
        <v>96</v>
      </c>
      <c r="E34" s="31">
        <v>96</v>
      </c>
      <c r="F34" s="32"/>
      <c r="G34" s="32"/>
      <c r="H34" s="122">
        <v>0.037</v>
      </c>
      <c r="I34" s="122">
        <v>0.078</v>
      </c>
      <c r="J34" s="122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2"/>
      <c r="I35" s="122"/>
      <c r="J35" s="122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2"/>
      <c r="I36" s="122"/>
      <c r="J36" s="122"/>
      <c r="K36" s="33"/>
    </row>
    <row r="37" spans="1:11" s="43" customFormat="1" ht="11.25" customHeight="1">
      <c r="A37" s="37" t="s">
        <v>29</v>
      </c>
      <c r="B37" s="38"/>
      <c r="C37" s="39">
        <v>59</v>
      </c>
      <c r="D37" s="39">
        <v>96</v>
      </c>
      <c r="E37" s="39">
        <v>96</v>
      </c>
      <c r="F37" s="40">
        <f>IF(D37&gt;0,100*E37/D37,0)</f>
        <v>100</v>
      </c>
      <c r="G37" s="41"/>
      <c r="H37" s="123">
        <v>0.037</v>
      </c>
      <c r="I37" s="124">
        <v>0.078</v>
      </c>
      <c r="J37" s="12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>
        <v>1</v>
      </c>
      <c r="F39" s="40"/>
      <c r="G39" s="41"/>
      <c r="H39" s="123"/>
      <c r="I39" s="124"/>
      <c r="J39" s="12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2"/>
      <c r="I41" s="122"/>
      <c r="J41" s="122"/>
      <c r="K41" s="33"/>
    </row>
    <row r="42" spans="1:11" s="34" customFormat="1" ht="11.25" customHeight="1">
      <c r="A42" s="36" t="s">
        <v>32</v>
      </c>
      <c r="B42" s="30"/>
      <c r="C42" s="31">
        <v>18</v>
      </c>
      <c r="D42" s="31">
        <v>31</v>
      </c>
      <c r="E42" s="31">
        <v>31</v>
      </c>
      <c r="F42" s="32"/>
      <c r="G42" s="32"/>
      <c r="H42" s="122">
        <v>0.011</v>
      </c>
      <c r="I42" s="122">
        <v>0.037</v>
      </c>
      <c r="J42" s="122"/>
      <c r="K42" s="33"/>
    </row>
    <row r="43" spans="1:11" s="34" customFormat="1" ht="11.25" customHeight="1">
      <c r="A43" s="36" t="s">
        <v>33</v>
      </c>
      <c r="B43" s="30"/>
      <c r="C43" s="31">
        <v>1148</v>
      </c>
      <c r="D43" s="31">
        <v>1702</v>
      </c>
      <c r="E43" s="31">
        <v>1702</v>
      </c>
      <c r="F43" s="32"/>
      <c r="G43" s="32"/>
      <c r="H43" s="122">
        <v>1.039</v>
      </c>
      <c r="I43" s="122">
        <v>0.768</v>
      </c>
      <c r="J43" s="122"/>
      <c r="K43" s="33"/>
    </row>
    <row r="44" spans="1:11" s="34" customFormat="1" ht="11.25" customHeight="1">
      <c r="A44" s="36" t="s">
        <v>34</v>
      </c>
      <c r="B44" s="30"/>
      <c r="C44" s="31">
        <v>541</v>
      </c>
      <c r="D44" s="31">
        <v>583</v>
      </c>
      <c r="E44" s="31">
        <v>583</v>
      </c>
      <c r="F44" s="32"/>
      <c r="G44" s="32"/>
      <c r="H44" s="122">
        <v>0.162</v>
      </c>
      <c r="I44" s="122">
        <v>0.175</v>
      </c>
      <c r="J44" s="122"/>
      <c r="K44" s="33"/>
    </row>
    <row r="45" spans="1:11" s="34" customFormat="1" ht="11.25" customHeight="1">
      <c r="A45" s="36" t="s">
        <v>35</v>
      </c>
      <c r="B45" s="30"/>
      <c r="C45" s="31"/>
      <c r="D45" s="31">
        <v>32</v>
      </c>
      <c r="E45" s="31">
        <v>32</v>
      </c>
      <c r="F45" s="32"/>
      <c r="G45" s="32"/>
      <c r="H45" s="122"/>
      <c r="I45" s="122">
        <v>0.035</v>
      </c>
      <c r="J45" s="122"/>
      <c r="K45" s="33"/>
    </row>
    <row r="46" spans="1:11" s="34" customFormat="1" ht="11.25" customHeight="1">
      <c r="A46" s="36" t="s">
        <v>36</v>
      </c>
      <c r="B46" s="30"/>
      <c r="C46" s="31">
        <v>38</v>
      </c>
      <c r="D46" s="31">
        <v>13</v>
      </c>
      <c r="E46" s="31">
        <v>13</v>
      </c>
      <c r="F46" s="32"/>
      <c r="G46" s="32"/>
      <c r="H46" s="122">
        <v>0.03</v>
      </c>
      <c r="I46" s="122">
        <v>0.009</v>
      </c>
      <c r="J46" s="122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>
        <v>7</v>
      </c>
      <c r="F47" s="32"/>
      <c r="G47" s="32"/>
      <c r="H47" s="122"/>
      <c r="I47" s="122"/>
      <c r="J47" s="122"/>
      <c r="K47" s="33"/>
    </row>
    <row r="48" spans="1:11" s="34" customFormat="1" ht="11.25" customHeight="1">
      <c r="A48" s="36" t="s">
        <v>38</v>
      </c>
      <c r="B48" s="30"/>
      <c r="C48" s="31">
        <v>17</v>
      </c>
      <c r="D48" s="31">
        <v>7</v>
      </c>
      <c r="E48" s="31">
        <v>141</v>
      </c>
      <c r="F48" s="32"/>
      <c r="G48" s="32"/>
      <c r="H48" s="122">
        <v>0.017</v>
      </c>
      <c r="I48" s="122">
        <v>0.006</v>
      </c>
      <c r="J48" s="122"/>
      <c r="K48" s="33"/>
    </row>
    <row r="49" spans="1:11" s="34" customFormat="1" ht="11.25" customHeight="1">
      <c r="A49" s="36" t="s">
        <v>39</v>
      </c>
      <c r="B49" s="30"/>
      <c r="C49" s="31">
        <v>209</v>
      </c>
      <c r="D49" s="31">
        <v>178</v>
      </c>
      <c r="E49" s="31"/>
      <c r="F49" s="32"/>
      <c r="G49" s="32"/>
      <c r="H49" s="122">
        <v>0.123</v>
      </c>
      <c r="I49" s="122">
        <v>0.108</v>
      </c>
      <c r="J49" s="122"/>
      <c r="K49" s="33"/>
    </row>
    <row r="50" spans="1:11" s="43" customFormat="1" ht="11.25" customHeight="1">
      <c r="A50" s="44" t="s">
        <v>40</v>
      </c>
      <c r="B50" s="38"/>
      <c r="C50" s="39">
        <v>1971</v>
      </c>
      <c r="D50" s="39">
        <v>2546</v>
      </c>
      <c r="E50" s="39">
        <v>2509</v>
      </c>
      <c r="F50" s="40">
        <f>IF(D50&gt;0,100*E50/D50,0)</f>
        <v>98.54673998428908</v>
      </c>
      <c r="G50" s="41"/>
      <c r="H50" s="123">
        <v>1.3819999999999997</v>
      </c>
      <c r="I50" s="124">
        <v>1.138</v>
      </c>
      <c r="J50" s="12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3"/>
      <c r="I52" s="124"/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2"/>
      <c r="I54" s="122"/>
      <c r="J54" s="122"/>
      <c r="K54" s="33"/>
    </row>
    <row r="55" spans="1:11" s="34" customFormat="1" ht="11.25" customHeight="1">
      <c r="A55" s="36" t="s">
        <v>43</v>
      </c>
      <c r="B55" s="30"/>
      <c r="C55" s="31">
        <v>2</v>
      </c>
      <c r="D55" s="31">
        <v>1</v>
      </c>
      <c r="E55" s="31">
        <v>2</v>
      </c>
      <c r="F55" s="32"/>
      <c r="G55" s="32"/>
      <c r="H55" s="122">
        <v>0.002</v>
      </c>
      <c r="I55" s="122">
        <v>0.001</v>
      </c>
      <c r="J55" s="122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/>
      <c r="I56" s="122"/>
      <c r="J56" s="122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/>
      <c r="I57" s="122"/>
      <c r="J57" s="122"/>
      <c r="K57" s="33"/>
    </row>
    <row r="58" spans="1:11" s="34" customFormat="1" ht="11.25" customHeight="1">
      <c r="A58" s="36" t="s">
        <v>46</v>
      </c>
      <c r="B58" s="30"/>
      <c r="C58" s="31">
        <v>5</v>
      </c>
      <c r="D58" s="31">
        <v>63</v>
      </c>
      <c r="E58" s="31">
        <v>45</v>
      </c>
      <c r="F58" s="32"/>
      <c r="G58" s="32"/>
      <c r="H58" s="122">
        <v>0.004</v>
      </c>
      <c r="I58" s="122">
        <v>0.028</v>
      </c>
      <c r="J58" s="122"/>
      <c r="K58" s="33"/>
    </row>
    <row r="59" spans="1:11" s="43" customFormat="1" ht="11.25" customHeight="1">
      <c r="A59" s="37" t="s">
        <v>47</v>
      </c>
      <c r="B59" s="38"/>
      <c r="C59" s="39">
        <v>7</v>
      </c>
      <c r="D59" s="39">
        <v>64</v>
      </c>
      <c r="E59" s="39">
        <v>47</v>
      </c>
      <c r="F59" s="40">
        <f>IF(D59&gt;0,100*E59/D59,0)</f>
        <v>73.4375</v>
      </c>
      <c r="G59" s="41"/>
      <c r="H59" s="123">
        <v>0.006</v>
      </c>
      <c r="I59" s="124">
        <v>0.029</v>
      </c>
      <c r="J59" s="1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2"/>
      <c r="I61" s="122"/>
      <c r="J61" s="122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2"/>
      <c r="I62" s="122"/>
      <c r="J62" s="122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2"/>
      <c r="I63" s="122"/>
      <c r="J63" s="122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3"/>
      <c r="I64" s="124"/>
      <c r="J64" s="12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3"/>
      <c r="I66" s="124"/>
      <c r="J66" s="12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>
        <v>543</v>
      </c>
      <c r="D68" s="31">
        <v>650</v>
      </c>
      <c r="E68" s="31">
        <v>600</v>
      </c>
      <c r="F68" s="32"/>
      <c r="G68" s="32"/>
      <c r="H68" s="122">
        <v>0.313</v>
      </c>
      <c r="I68" s="122">
        <v>0.45</v>
      </c>
      <c r="J68" s="122"/>
      <c r="K68" s="33"/>
    </row>
    <row r="69" spans="1:11" s="34" customFormat="1" ht="11.25" customHeight="1">
      <c r="A69" s="36" t="s">
        <v>54</v>
      </c>
      <c r="B69" s="30"/>
      <c r="C69" s="31">
        <v>297</v>
      </c>
      <c r="D69" s="31">
        <v>200</v>
      </c>
      <c r="E69" s="31">
        <v>300</v>
      </c>
      <c r="F69" s="32"/>
      <c r="G69" s="32"/>
      <c r="H69" s="122">
        <v>0.191</v>
      </c>
      <c r="I69" s="122">
        <v>0.15</v>
      </c>
      <c r="J69" s="122"/>
      <c r="K69" s="33"/>
    </row>
    <row r="70" spans="1:11" s="43" customFormat="1" ht="11.25" customHeight="1">
      <c r="A70" s="37" t="s">
        <v>55</v>
      </c>
      <c r="B70" s="38"/>
      <c r="C70" s="39">
        <v>840</v>
      </c>
      <c r="D70" s="39">
        <v>850</v>
      </c>
      <c r="E70" s="39">
        <v>900</v>
      </c>
      <c r="F70" s="40">
        <f>IF(D70&gt;0,100*E70/D70,0)</f>
        <v>105.88235294117646</v>
      </c>
      <c r="G70" s="41"/>
      <c r="H70" s="123">
        <v>0.504</v>
      </c>
      <c r="I70" s="124">
        <v>0.6</v>
      </c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2"/>
      <c r="I72" s="122"/>
      <c r="J72" s="122"/>
      <c r="K72" s="33"/>
    </row>
    <row r="73" spans="1:11" s="34" customFormat="1" ht="11.25" customHeight="1">
      <c r="A73" s="36" t="s">
        <v>57</v>
      </c>
      <c r="B73" s="30"/>
      <c r="C73" s="31">
        <v>145</v>
      </c>
      <c r="D73" s="31">
        <v>177</v>
      </c>
      <c r="E73" s="31">
        <v>200</v>
      </c>
      <c r="F73" s="32"/>
      <c r="G73" s="32"/>
      <c r="H73" s="122">
        <v>0.117</v>
      </c>
      <c r="I73" s="122">
        <v>0.25</v>
      </c>
      <c r="J73" s="122"/>
      <c r="K73" s="33"/>
    </row>
    <row r="74" spans="1:11" s="34" customFormat="1" ht="11.25" customHeight="1">
      <c r="A74" s="36" t="s">
        <v>58</v>
      </c>
      <c r="B74" s="30"/>
      <c r="C74" s="31">
        <v>63</v>
      </c>
      <c r="D74" s="31">
        <v>70</v>
      </c>
      <c r="E74" s="31">
        <v>70</v>
      </c>
      <c r="F74" s="32"/>
      <c r="G74" s="32"/>
      <c r="H74" s="122">
        <v>0.057</v>
      </c>
      <c r="I74" s="122">
        <v>0.077</v>
      </c>
      <c r="J74" s="122"/>
      <c r="K74" s="33"/>
    </row>
    <row r="75" spans="1:11" s="34" customFormat="1" ht="11.25" customHeight="1">
      <c r="A75" s="36" t="s">
        <v>59</v>
      </c>
      <c r="B75" s="30"/>
      <c r="C75" s="31">
        <v>2</v>
      </c>
      <c r="D75" s="31">
        <v>2</v>
      </c>
      <c r="E75" s="31"/>
      <c r="F75" s="32"/>
      <c r="G75" s="32"/>
      <c r="H75" s="122">
        <v>0.002</v>
      </c>
      <c r="I75" s="122">
        <v>0.002</v>
      </c>
      <c r="J75" s="122"/>
      <c r="K75" s="33"/>
    </row>
    <row r="76" spans="1:11" s="34" customFormat="1" ht="11.25" customHeight="1">
      <c r="A76" s="36" t="s">
        <v>60</v>
      </c>
      <c r="B76" s="30"/>
      <c r="C76" s="31">
        <v>148</v>
      </c>
      <c r="D76" s="31">
        <v>200</v>
      </c>
      <c r="E76" s="31">
        <v>500</v>
      </c>
      <c r="F76" s="32"/>
      <c r="G76" s="32"/>
      <c r="H76" s="122">
        <v>0.09</v>
      </c>
      <c r="I76" s="122">
        <v>0.232</v>
      </c>
      <c r="J76" s="122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2"/>
      <c r="I77" s="122"/>
      <c r="J77" s="122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2"/>
      <c r="I78" s="122"/>
      <c r="J78" s="122"/>
      <c r="K78" s="33"/>
    </row>
    <row r="79" spans="1:11" s="34" customFormat="1" ht="11.25" customHeight="1">
      <c r="A79" s="36" t="s">
        <v>63</v>
      </c>
      <c r="B79" s="30"/>
      <c r="C79" s="31">
        <v>285</v>
      </c>
      <c r="D79" s="31">
        <v>575</v>
      </c>
      <c r="E79" s="31">
        <v>600</v>
      </c>
      <c r="F79" s="32"/>
      <c r="G79" s="32"/>
      <c r="H79" s="122">
        <v>0.208</v>
      </c>
      <c r="I79" s="122">
        <v>0.594</v>
      </c>
      <c r="J79" s="122"/>
      <c r="K79" s="33"/>
    </row>
    <row r="80" spans="1:11" s="43" customFormat="1" ht="11.25" customHeight="1">
      <c r="A80" s="44" t="s">
        <v>64</v>
      </c>
      <c r="B80" s="38"/>
      <c r="C80" s="39">
        <v>643</v>
      </c>
      <c r="D80" s="39">
        <v>1024</v>
      </c>
      <c r="E80" s="39">
        <v>1370</v>
      </c>
      <c r="F80" s="40">
        <f>IF(D80&gt;0,100*E80/D80,0)</f>
        <v>133.7890625</v>
      </c>
      <c r="G80" s="41"/>
      <c r="H80" s="123">
        <v>0.474</v>
      </c>
      <c r="I80" s="124">
        <v>1.155</v>
      </c>
      <c r="J80" s="12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2"/>
      <c r="I82" s="122"/>
      <c r="J82" s="122"/>
      <c r="K82" s="33"/>
    </row>
    <row r="83" spans="1:11" s="34" customFormat="1" ht="11.25" customHeight="1">
      <c r="A83" s="36" t="s">
        <v>66</v>
      </c>
      <c r="B83" s="30"/>
      <c r="C83" s="31">
        <v>130</v>
      </c>
      <c r="D83" s="31">
        <v>130</v>
      </c>
      <c r="E83" s="31">
        <v>130</v>
      </c>
      <c r="F83" s="32"/>
      <c r="G83" s="32"/>
      <c r="H83" s="122">
        <v>0.105</v>
      </c>
      <c r="I83" s="122">
        <v>0.105</v>
      </c>
      <c r="J83" s="122"/>
      <c r="K83" s="33"/>
    </row>
    <row r="84" spans="1:11" s="43" customFormat="1" ht="11.25" customHeight="1">
      <c r="A84" s="37" t="s">
        <v>67</v>
      </c>
      <c r="B84" s="38"/>
      <c r="C84" s="39">
        <v>130</v>
      </c>
      <c r="D84" s="39">
        <v>130</v>
      </c>
      <c r="E84" s="39">
        <v>130</v>
      </c>
      <c r="F84" s="40">
        <f>IF(D84&gt;0,100*E84/D84,0)</f>
        <v>100</v>
      </c>
      <c r="G84" s="41"/>
      <c r="H84" s="123">
        <v>0.105</v>
      </c>
      <c r="I84" s="124">
        <v>0.105</v>
      </c>
      <c r="J84" s="124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3650</v>
      </c>
      <c r="D86" s="31">
        <v>4710</v>
      </c>
      <c r="E86" s="31">
        <v>5053</v>
      </c>
      <c r="F86" s="32">
        <f>IF(D86&gt;0,100*E86/D86,0)</f>
        <v>107.2823779193206</v>
      </c>
      <c r="G86" s="32"/>
      <c r="H86" s="122">
        <v>2.5079999999999996</v>
      </c>
      <c r="I86" s="122">
        <v>3.105</v>
      </c>
      <c r="J86" s="122"/>
      <c r="K86" s="33"/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3650</v>
      </c>
      <c r="D89" s="54">
        <v>4710</v>
      </c>
      <c r="E89" s="54">
        <v>5053</v>
      </c>
      <c r="F89" s="55">
        <f>IF(D89&gt;0,100*E89/D89,0)</f>
        <v>107.2823779193206</v>
      </c>
      <c r="G89" s="41"/>
      <c r="H89" s="127">
        <v>2.5079999999999996</v>
      </c>
      <c r="I89" s="128">
        <v>3.105</v>
      </c>
      <c r="J89" s="128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>
        <v>3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31</v>
      </c>
      <c r="D9" s="31">
        <v>31.02263411480761</v>
      </c>
      <c r="E9" s="31">
        <v>32.211986671730855</v>
      </c>
      <c r="F9" s="32"/>
      <c r="G9" s="32"/>
      <c r="H9" s="122">
        <v>0.517</v>
      </c>
      <c r="I9" s="122">
        <v>0.5170439019134602</v>
      </c>
      <c r="J9" s="122">
        <v>0.5368664445288477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/>
      <c r="I10" s="122"/>
      <c r="J10" s="122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/>
      <c r="I11" s="122"/>
      <c r="J11" s="122"/>
      <c r="K11" s="33"/>
    </row>
    <row r="12" spans="1:11" s="34" customFormat="1" ht="11.25" customHeight="1">
      <c r="A12" s="36" t="s">
        <v>11</v>
      </c>
      <c r="B12" s="30"/>
      <c r="C12" s="31">
        <v>38</v>
      </c>
      <c r="D12" s="31">
        <v>37.72753496736869</v>
      </c>
      <c r="E12" s="31">
        <v>40.091360881481535</v>
      </c>
      <c r="F12" s="32"/>
      <c r="G12" s="32"/>
      <c r="H12" s="122">
        <v>0.664</v>
      </c>
      <c r="I12" s="122">
        <v>0.6591000358799309</v>
      </c>
      <c r="J12" s="122">
        <v>0.7003960745994824</v>
      </c>
      <c r="K12" s="33"/>
    </row>
    <row r="13" spans="1:11" s="43" customFormat="1" ht="11.25" customHeight="1">
      <c r="A13" s="37" t="s">
        <v>12</v>
      </c>
      <c r="B13" s="38"/>
      <c r="C13" s="39">
        <v>69</v>
      </c>
      <c r="D13" s="39">
        <v>68.7501690821763</v>
      </c>
      <c r="E13" s="39">
        <v>72.30334755321239</v>
      </c>
      <c r="F13" s="40">
        <f>IF(D13&gt;0,100*E13/D13,0)</f>
        <v>105.16824688356623</v>
      </c>
      <c r="G13" s="41"/>
      <c r="H13" s="123">
        <v>1.181</v>
      </c>
      <c r="I13" s="124">
        <v>1.176143937793391</v>
      </c>
      <c r="J13" s="124">
        <v>1.23726251912833</v>
      </c>
      <c r="K13" s="42">
        <f>IF(I13&gt;0,100*J13/I13,0)</f>
        <v>105.19652224281373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3"/>
      <c r="I17" s="124"/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2"/>
      <c r="I19" s="122"/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3"/>
      <c r="I22" s="124"/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3"/>
      <c r="I24" s="124"/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3"/>
      <c r="I26" s="124"/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2"/>
      <c r="I28" s="122"/>
      <c r="J28" s="122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/>
      <c r="I29" s="122"/>
      <c r="J29" s="122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2"/>
      <c r="I30" s="122"/>
      <c r="J30" s="122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3"/>
      <c r="I31" s="124"/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2"/>
      <c r="I33" s="122"/>
      <c r="J33" s="122"/>
      <c r="K33" s="33"/>
    </row>
    <row r="34" spans="1:11" s="34" customFormat="1" ht="11.25" customHeight="1">
      <c r="A34" s="36" t="s">
        <v>26</v>
      </c>
      <c r="B34" s="30"/>
      <c r="C34" s="31">
        <v>13</v>
      </c>
      <c r="D34" s="31">
        <v>13</v>
      </c>
      <c r="E34" s="31">
        <v>19</v>
      </c>
      <c r="F34" s="32"/>
      <c r="G34" s="32"/>
      <c r="H34" s="122">
        <v>0.25</v>
      </c>
      <c r="I34" s="122">
        <v>0.25</v>
      </c>
      <c r="J34" s="122">
        <v>0.26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2"/>
      <c r="I35" s="122"/>
      <c r="J35" s="122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2"/>
      <c r="I36" s="122"/>
      <c r="J36" s="122"/>
      <c r="K36" s="33"/>
    </row>
    <row r="37" spans="1:11" s="43" customFormat="1" ht="11.25" customHeight="1">
      <c r="A37" s="37" t="s">
        <v>29</v>
      </c>
      <c r="B37" s="38"/>
      <c r="C37" s="39">
        <v>13</v>
      </c>
      <c r="D37" s="39">
        <v>13</v>
      </c>
      <c r="E37" s="39">
        <v>19</v>
      </c>
      <c r="F37" s="40">
        <f>IF(D37&gt;0,100*E37/D37,0)</f>
        <v>146.15384615384616</v>
      </c>
      <c r="G37" s="41"/>
      <c r="H37" s="123">
        <v>0.25</v>
      </c>
      <c r="I37" s="124">
        <v>0.25</v>
      </c>
      <c r="J37" s="124">
        <v>0.26</v>
      </c>
      <c r="K37" s="42">
        <f>IF(I37&gt;0,100*J37/I37,0)</f>
        <v>104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240</v>
      </c>
      <c r="D39" s="39">
        <v>240</v>
      </c>
      <c r="E39" s="39">
        <v>245</v>
      </c>
      <c r="F39" s="40">
        <f>IF(D39&gt;0,100*E39/D39,0)</f>
        <v>102.08333333333333</v>
      </c>
      <c r="G39" s="41"/>
      <c r="H39" s="123">
        <v>7.056</v>
      </c>
      <c r="I39" s="124">
        <v>7.056</v>
      </c>
      <c r="J39" s="124">
        <v>7.54</v>
      </c>
      <c r="K39" s="42">
        <f>IF(I39&gt;0,100*J39/I39,0)</f>
        <v>106.859410430839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2"/>
      <c r="I41" s="122"/>
      <c r="J41" s="122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2"/>
      <c r="I42" s="122"/>
      <c r="J42" s="122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2"/>
      <c r="I43" s="122"/>
      <c r="J43" s="122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2"/>
      <c r="I45" s="122"/>
      <c r="J45" s="122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2"/>
      <c r="I46" s="122"/>
      <c r="J46" s="122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2"/>
      <c r="I47" s="122"/>
      <c r="J47" s="122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2"/>
      <c r="I48" s="122"/>
      <c r="J48" s="122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2"/>
      <c r="I49" s="122"/>
      <c r="J49" s="122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3"/>
      <c r="I50" s="124"/>
      <c r="J50" s="12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3"/>
      <c r="I52" s="124"/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2"/>
      <c r="I54" s="122"/>
      <c r="J54" s="122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2"/>
      <c r="I55" s="122"/>
      <c r="J55" s="122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/>
      <c r="I56" s="122"/>
      <c r="J56" s="122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/>
      <c r="I57" s="122"/>
      <c r="J57" s="122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2"/>
      <c r="I58" s="122"/>
      <c r="J58" s="122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3"/>
      <c r="I59" s="124"/>
      <c r="J59" s="1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2"/>
      <c r="I61" s="122"/>
      <c r="J61" s="122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2"/>
      <c r="I62" s="122"/>
      <c r="J62" s="122"/>
      <c r="K62" s="33"/>
    </row>
    <row r="63" spans="1:11" s="34" customFormat="1" ht="11.25" customHeight="1">
      <c r="A63" s="36" t="s">
        <v>50</v>
      </c>
      <c r="B63" s="30"/>
      <c r="C63" s="31">
        <v>13</v>
      </c>
      <c r="D63" s="31">
        <v>22</v>
      </c>
      <c r="E63" s="31">
        <v>21</v>
      </c>
      <c r="F63" s="32"/>
      <c r="G63" s="32"/>
      <c r="H63" s="122">
        <v>0.31</v>
      </c>
      <c r="I63" s="122">
        <v>0.525</v>
      </c>
      <c r="J63" s="122">
        <v>0.158</v>
      </c>
      <c r="K63" s="33"/>
    </row>
    <row r="64" spans="1:11" s="43" customFormat="1" ht="11.25" customHeight="1">
      <c r="A64" s="37" t="s">
        <v>51</v>
      </c>
      <c r="B64" s="38"/>
      <c r="C64" s="39">
        <v>13</v>
      </c>
      <c r="D64" s="39">
        <v>22</v>
      </c>
      <c r="E64" s="39">
        <v>21</v>
      </c>
      <c r="F64" s="40">
        <f>IF(D64&gt;0,100*E64/D64,0)</f>
        <v>95.45454545454545</v>
      </c>
      <c r="G64" s="41"/>
      <c r="H64" s="123">
        <v>0.31</v>
      </c>
      <c r="I64" s="124">
        <v>0.525</v>
      </c>
      <c r="J64" s="124">
        <v>0.158</v>
      </c>
      <c r="K64" s="42">
        <f>IF(I64&gt;0,100*J64/I64,0)</f>
        <v>30.095238095238095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324</v>
      </c>
      <c r="D66" s="39">
        <v>1093</v>
      </c>
      <c r="E66" s="39">
        <v>1114</v>
      </c>
      <c r="F66" s="40">
        <f>IF(D66&gt;0,100*E66/D66,0)</f>
        <v>101.9213174748399</v>
      </c>
      <c r="G66" s="41"/>
      <c r="H66" s="123">
        <v>10.238</v>
      </c>
      <c r="I66" s="124">
        <v>34.85</v>
      </c>
      <c r="J66" s="124">
        <v>35.236</v>
      </c>
      <c r="K66" s="42">
        <f>IF(I66&gt;0,100*J66/I66,0)</f>
        <v>101.10760401721663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2"/>
      <c r="I68" s="122"/>
      <c r="J68" s="122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2"/>
      <c r="I69" s="122"/>
      <c r="J69" s="122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3"/>
      <c r="I70" s="124"/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60</v>
      </c>
      <c r="D72" s="31">
        <v>53</v>
      </c>
      <c r="E72" s="31">
        <v>45</v>
      </c>
      <c r="F72" s="32"/>
      <c r="G72" s="32"/>
      <c r="H72" s="122">
        <v>1.26</v>
      </c>
      <c r="I72" s="122">
        <v>1.113</v>
      </c>
      <c r="J72" s="122">
        <v>0.945</v>
      </c>
      <c r="K72" s="33"/>
    </row>
    <row r="73" spans="1:11" s="34" customFormat="1" ht="11.25" customHeight="1">
      <c r="A73" s="36" t="s">
        <v>57</v>
      </c>
      <c r="B73" s="30"/>
      <c r="C73" s="31">
        <v>580</v>
      </c>
      <c r="D73" s="31">
        <v>520</v>
      </c>
      <c r="E73" s="31">
        <v>527</v>
      </c>
      <c r="F73" s="32"/>
      <c r="G73" s="32"/>
      <c r="H73" s="122">
        <v>12.05</v>
      </c>
      <c r="I73" s="122">
        <v>12.5</v>
      </c>
      <c r="J73" s="122">
        <v>8.432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2"/>
      <c r="I74" s="122"/>
      <c r="J74" s="122"/>
      <c r="K74" s="33"/>
    </row>
    <row r="75" spans="1:11" s="34" customFormat="1" ht="11.25" customHeight="1">
      <c r="A75" s="36" t="s">
        <v>59</v>
      </c>
      <c r="B75" s="30"/>
      <c r="C75" s="31">
        <v>113</v>
      </c>
      <c r="D75" s="31">
        <v>113</v>
      </c>
      <c r="E75" s="31">
        <v>114</v>
      </c>
      <c r="F75" s="32"/>
      <c r="G75" s="32"/>
      <c r="H75" s="122">
        <v>4.52</v>
      </c>
      <c r="I75" s="122">
        <v>4.52</v>
      </c>
      <c r="J75" s="122">
        <v>4.497</v>
      </c>
      <c r="K75" s="33"/>
    </row>
    <row r="76" spans="1:11" s="34" customFormat="1" ht="11.25" customHeight="1">
      <c r="A76" s="36" t="s">
        <v>60</v>
      </c>
      <c r="B76" s="30"/>
      <c r="C76" s="31">
        <v>23</v>
      </c>
      <c r="D76" s="31">
        <v>25</v>
      </c>
      <c r="E76" s="31">
        <v>30</v>
      </c>
      <c r="F76" s="32"/>
      <c r="G76" s="32"/>
      <c r="H76" s="122">
        <v>0.357</v>
      </c>
      <c r="I76" s="122">
        <v>0.45</v>
      </c>
      <c r="J76" s="122">
        <v>0.6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2"/>
      <c r="I77" s="122"/>
      <c r="J77" s="122"/>
      <c r="K77" s="33"/>
    </row>
    <row r="78" spans="1:11" s="34" customFormat="1" ht="11.25" customHeight="1">
      <c r="A78" s="36" t="s">
        <v>62</v>
      </c>
      <c r="B78" s="30"/>
      <c r="C78" s="31">
        <v>487</v>
      </c>
      <c r="D78" s="31">
        <v>485</v>
      </c>
      <c r="E78" s="31">
        <v>250</v>
      </c>
      <c r="F78" s="32"/>
      <c r="G78" s="32"/>
      <c r="H78" s="122">
        <v>12.906</v>
      </c>
      <c r="I78" s="122">
        <v>12.61</v>
      </c>
      <c r="J78" s="122">
        <v>6.875</v>
      </c>
      <c r="K78" s="33"/>
    </row>
    <row r="79" spans="1:11" s="34" customFormat="1" ht="11.25" customHeight="1">
      <c r="A79" s="36" t="s">
        <v>63</v>
      </c>
      <c r="B79" s="30"/>
      <c r="C79" s="31">
        <v>315</v>
      </c>
      <c r="D79" s="31">
        <v>300</v>
      </c>
      <c r="E79" s="31">
        <v>250</v>
      </c>
      <c r="F79" s="32"/>
      <c r="G79" s="32"/>
      <c r="H79" s="122">
        <v>5.423</v>
      </c>
      <c r="I79" s="122">
        <v>6.75</v>
      </c>
      <c r="J79" s="122">
        <v>4</v>
      </c>
      <c r="K79" s="33"/>
    </row>
    <row r="80" spans="1:11" s="43" customFormat="1" ht="11.25" customHeight="1">
      <c r="A80" s="44" t="s">
        <v>64</v>
      </c>
      <c r="B80" s="38"/>
      <c r="C80" s="39">
        <v>1578</v>
      </c>
      <c r="D80" s="39">
        <v>1496</v>
      </c>
      <c r="E80" s="39">
        <v>1216</v>
      </c>
      <c r="F80" s="40">
        <f>IF(D80&gt;0,100*E80/D80,0)</f>
        <v>81.28342245989305</v>
      </c>
      <c r="G80" s="41"/>
      <c r="H80" s="123">
        <v>36.516</v>
      </c>
      <c r="I80" s="124">
        <v>37.943</v>
      </c>
      <c r="J80" s="124">
        <v>25.349</v>
      </c>
      <c r="K80" s="42">
        <f>IF(I80&gt;0,100*J80/I80,0)</f>
        <v>66.8081068971879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>
        <v>786</v>
      </c>
      <c r="D82" s="31">
        <v>786</v>
      </c>
      <c r="E82" s="31">
        <v>786</v>
      </c>
      <c r="F82" s="32"/>
      <c r="G82" s="32"/>
      <c r="H82" s="122">
        <v>16.455</v>
      </c>
      <c r="I82" s="122">
        <v>16.45</v>
      </c>
      <c r="J82" s="122">
        <v>16.455</v>
      </c>
      <c r="K82" s="33"/>
    </row>
    <row r="83" spans="1:11" s="34" customFormat="1" ht="11.25" customHeight="1">
      <c r="A83" s="36" t="s">
        <v>66</v>
      </c>
      <c r="B83" s="30"/>
      <c r="C83" s="31">
        <v>798</v>
      </c>
      <c r="D83" s="31">
        <v>800</v>
      </c>
      <c r="E83" s="31">
        <v>800</v>
      </c>
      <c r="F83" s="32"/>
      <c r="G83" s="32"/>
      <c r="H83" s="122">
        <v>13.91</v>
      </c>
      <c r="I83" s="122">
        <v>13.9</v>
      </c>
      <c r="J83" s="122">
        <v>13.9</v>
      </c>
      <c r="K83" s="33"/>
    </row>
    <row r="84" spans="1:11" s="43" customFormat="1" ht="11.25" customHeight="1">
      <c r="A84" s="37" t="s">
        <v>67</v>
      </c>
      <c r="B84" s="38"/>
      <c r="C84" s="39">
        <v>1584</v>
      </c>
      <c r="D84" s="39">
        <v>1586</v>
      </c>
      <c r="E84" s="39">
        <v>1586</v>
      </c>
      <c r="F84" s="40">
        <f>IF(D84&gt;0,100*E84/D84,0)</f>
        <v>100</v>
      </c>
      <c r="G84" s="41"/>
      <c r="H84" s="123">
        <v>30.365</v>
      </c>
      <c r="I84" s="124">
        <v>30.35</v>
      </c>
      <c r="J84" s="124">
        <v>30.354999999999997</v>
      </c>
      <c r="K84" s="42">
        <f>IF(I84&gt;0,100*J84/I84,0)</f>
        <v>100.01647446457989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3821</v>
      </c>
      <c r="D86" s="31">
        <v>4518.750169082176</v>
      </c>
      <c r="E86" s="31">
        <v>4273.303347553212</v>
      </c>
      <c r="F86" s="32">
        <f>IF(D86&gt;0,100*E86/D86,0)</f>
        <v>94.56825864796996</v>
      </c>
      <c r="G86" s="32"/>
      <c r="H86" s="122">
        <v>85.916</v>
      </c>
      <c r="I86" s="122">
        <v>112.15014393779339</v>
      </c>
      <c r="J86" s="122">
        <v>100.13526251912833</v>
      </c>
      <c r="K86" s="33">
        <f>IF(I86&gt;0,100*J86/I86,0)</f>
        <v>89.28678912322272</v>
      </c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3821</v>
      </c>
      <c r="D89" s="54">
        <v>4518.750169082176</v>
      </c>
      <c r="E89" s="54">
        <v>4273.303347553212</v>
      </c>
      <c r="F89" s="55">
        <f>IF(D89&gt;0,100*E89/D89,0)</f>
        <v>94.56825864796996</v>
      </c>
      <c r="G89" s="41"/>
      <c r="H89" s="127">
        <v>85.916</v>
      </c>
      <c r="I89" s="128">
        <v>112.15014393779339</v>
      </c>
      <c r="J89" s="128">
        <v>100.13526251912833</v>
      </c>
      <c r="K89" s="55">
        <f>IF(I89&gt;0,100*J89/I89,0)</f>
        <v>89.28678912322272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7"/>
  <sheetViews>
    <sheetView zoomScaleSheetLayoutView="70" workbookViewId="0" topLeftCell="B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>
        <v>3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589</v>
      </c>
      <c r="D9" s="31">
        <v>589.4300481813445</v>
      </c>
      <c r="E9" s="31">
        <v>612.0277467628862</v>
      </c>
      <c r="F9" s="32"/>
      <c r="G9" s="32"/>
      <c r="H9" s="122">
        <v>12.343</v>
      </c>
      <c r="I9" s="122">
        <v>11.621571223723501</v>
      </c>
      <c r="J9" s="122">
        <v>12.06712157251879</v>
      </c>
      <c r="K9" s="33"/>
    </row>
    <row r="10" spans="1:11" s="34" customFormat="1" ht="11.25" customHeight="1">
      <c r="A10" s="36" t="s">
        <v>9</v>
      </c>
      <c r="B10" s="30"/>
      <c r="C10" s="31">
        <v>142</v>
      </c>
      <c r="D10" s="31">
        <v>142.06795995797088</v>
      </c>
      <c r="E10" s="31">
        <v>142.184182571956</v>
      </c>
      <c r="F10" s="32"/>
      <c r="G10" s="32"/>
      <c r="H10" s="122">
        <v>2.517</v>
      </c>
      <c r="I10" s="122">
        <v>2.5184387261749497</v>
      </c>
      <c r="J10" s="122">
        <v>2.520499004453064</v>
      </c>
      <c r="K10" s="33"/>
    </row>
    <row r="11" spans="1:11" s="34" customFormat="1" ht="11.25" customHeight="1">
      <c r="A11" s="29" t="s">
        <v>10</v>
      </c>
      <c r="B11" s="30"/>
      <c r="C11" s="31">
        <v>105</v>
      </c>
      <c r="D11" s="31">
        <v>105.42465909086765</v>
      </c>
      <c r="E11" s="31">
        <v>89.02580608548081</v>
      </c>
      <c r="F11" s="32"/>
      <c r="G11" s="32"/>
      <c r="H11" s="122">
        <v>2.546</v>
      </c>
      <c r="I11" s="122">
        <v>2.555915434998995</v>
      </c>
      <c r="J11" s="122">
        <v>2.1583416427363966</v>
      </c>
      <c r="K11" s="33"/>
    </row>
    <row r="12" spans="1:11" s="34" customFormat="1" ht="11.25" customHeight="1">
      <c r="A12" s="36" t="s">
        <v>11</v>
      </c>
      <c r="B12" s="30"/>
      <c r="C12" s="31">
        <v>717</v>
      </c>
      <c r="D12" s="31">
        <v>716.8231643800051</v>
      </c>
      <c r="E12" s="31">
        <v>761.735856748149</v>
      </c>
      <c r="F12" s="32"/>
      <c r="G12" s="32"/>
      <c r="H12" s="122">
        <v>13.221</v>
      </c>
      <c r="I12" s="122">
        <v>13.217860739585102</v>
      </c>
      <c r="J12" s="122">
        <v>14.046028330507491</v>
      </c>
      <c r="K12" s="33"/>
    </row>
    <row r="13" spans="1:11" s="43" customFormat="1" ht="11.25" customHeight="1">
      <c r="A13" s="37" t="s">
        <v>12</v>
      </c>
      <c r="B13" s="38"/>
      <c r="C13" s="39">
        <v>1553</v>
      </c>
      <c r="D13" s="39">
        <v>1553.7458316101881</v>
      </c>
      <c r="E13" s="39">
        <v>1604.973592168472</v>
      </c>
      <c r="F13" s="40">
        <f>IF(D13&gt;0,100*E13/D13,0)</f>
        <v>103.29704894559202</v>
      </c>
      <c r="G13" s="41"/>
      <c r="H13" s="123">
        <v>30.627</v>
      </c>
      <c r="I13" s="124">
        <v>29.91378612448255</v>
      </c>
      <c r="J13" s="124">
        <v>30.791990550215743</v>
      </c>
      <c r="K13" s="42">
        <f>IF(I13&gt;0,100*J13/I13,0)</f>
        <v>102.93578493233406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3"/>
      <c r="I17" s="124"/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2"/>
      <c r="I19" s="122"/>
      <c r="J19" s="122"/>
      <c r="K19" s="33"/>
    </row>
    <row r="20" spans="1:11" s="34" customFormat="1" ht="11.25" customHeight="1">
      <c r="A20" s="36" t="s">
        <v>16</v>
      </c>
      <c r="B20" s="30"/>
      <c r="C20" s="31">
        <v>15</v>
      </c>
      <c r="D20" s="31">
        <v>25</v>
      </c>
      <c r="E20" s="31">
        <v>25</v>
      </c>
      <c r="F20" s="32"/>
      <c r="G20" s="32"/>
      <c r="H20" s="122">
        <v>0.338</v>
      </c>
      <c r="I20" s="122">
        <v>0.565</v>
      </c>
      <c r="J20" s="122">
        <v>0.565</v>
      </c>
      <c r="K20" s="33"/>
    </row>
    <row r="21" spans="1:11" s="34" customFormat="1" ht="11.25" customHeight="1">
      <c r="A21" s="36" t="s">
        <v>17</v>
      </c>
      <c r="B21" s="30"/>
      <c r="C21" s="31">
        <v>75</v>
      </c>
      <c r="D21" s="31">
        <v>80</v>
      </c>
      <c r="E21" s="31">
        <v>80</v>
      </c>
      <c r="F21" s="32"/>
      <c r="G21" s="32"/>
      <c r="H21" s="122">
        <v>1.688</v>
      </c>
      <c r="I21" s="122">
        <v>1.71</v>
      </c>
      <c r="J21" s="122">
        <v>1.71</v>
      </c>
      <c r="K21" s="33"/>
    </row>
    <row r="22" spans="1:11" s="43" customFormat="1" ht="11.25" customHeight="1">
      <c r="A22" s="37" t="s">
        <v>18</v>
      </c>
      <c r="B22" s="38"/>
      <c r="C22" s="39">
        <v>90</v>
      </c>
      <c r="D22" s="39">
        <v>105</v>
      </c>
      <c r="E22" s="39">
        <v>105</v>
      </c>
      <c r="F22" s="40">
        <f>IF(D22&gt;0,100*E22/D22,0)</f>
        <v>100</v>
      </c>
      <c r="G22" s="41"/>
      <c r="H22" s="123">
        <v>2.026</v>
      </c>
      <c r="I22" s="124">
        <v>2.275</v>
      </c>
      <c r="J22" s="124">
        <v>2.275</v>
      </c>
      <c r="K22" s="42">
        <f>IF(I22&gt;0,100*J22/I22,0)</f>
        <v>100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3"/>
      <c r="I24" s="124"/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3"/>
      <c r="I26" s="124"/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2"/>
      <c r="I28" s="122"/>
      <c r="J28" s="122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/>
      <c r="I29" s="122"/>
      <c r="J29" s="122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2"/>
      <c r="I30" s="122"/>
      <c r="J30" s="122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3"/>
      <c r="I31" s="124"/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115</v>
      </c>
      <c r="D33" s="31">
        <v>95</v>
      </c>
      <c r="E33" s="31">
        <v>100</v>
      </c>
      <c r="F33" s="32"/>
      <c r="G33" s="32"/>
      <c r="H33" s="122">
        <v>2.383</v>
      </c>
      <c r="I33" s="122">
        <v>1.9</v>
      </c>
      <c r="J33" s="122">
        <v>2</v>
      </c>
      <c r="K33" s="33"/>
    </row>
    <row r="34" spans="1:11" s="34" customFormat="1" ht="11.25" customHeight="1">
      <c r="A34" s="36" t="s">
        <v>26</v>
      </c>
      <c r="B34" s="30"/>
      <c r="C34" s="31">
        <v>15</v>
      </c>
      <c r="D34" s="31">
        <v>15</v>
      </c>
      <c r="E34" s="31">
        <v>28</v>
      </c>
      <c r="F34" s="32"/>
      <c r="G34" s="32"/>
      <c r="H34" s="122">
        <v>0.348</v>
      </c>
      <c r="I34" s="122">
        <v>0.348</v>
      </c>
      <c r="J34" s="122">
        <v>0.57</v>
      </c>
      <c r="K34" s="33"/>
    </row>
    <row r="35" spans="1:11" s="34" customFormat="1" ht="11.25" customHeight="1">
      <c r="A35" s="36" t="s">
        <v>27</v>
      </c>
      <c r="B35" s="30"/>
      <c r="C35" s="31">
        <v>15</v>
      </c>
      <c r="D35" s="31">
        <v>12</v>
      </c>
      <c r="E35" s="31">
        <v>10</v>
      </c>
      <c r="F35" s="32"/>
      <c r="G35" s="32"/>
      <c r="H35" s="122">
        <v>0.337</v>
      </c>
      <c r="I35" s="122">
        <v>0.21</v>
      </c>
      <c r="J35" s="122">
        <v>0.175</v>
      </c>
      <c r="K35" s="33"/>
    </row>
    <row r="36" spans="1:11" s="34" customFormat="1" ht="11.25" customHeight="1">
      <c r="A36" s="36" t="s">
        <v>28</v>
      </c>
      <c r="B36" s="30"/>
      <c r="C36" s="31">
        <v>82</v>
      </c>
      <c r="D36" s="31">
        <v>82</v>
      </c>
      <c r="E36" s="31">
        <v>86</v>
      </c>
      <c r="F36" s="32"/>
      <c r="G36" s="32"/>
      <c r="H36" s="122">
        <v>1.634</v>
      </c>
      <c r="I36" s="122">
        <v>1.634</v>
      </c>
      <c r="J36" s="122">
        <v>1.72</v>
      </c>
      <c r="K36" s="33"/>
    </row>
    <row r="37" spans="1:11" s="43" customFormat="1" ht="11.25" customHeight="1">
      <c r="A37" s="37" t="s">
        <v>29</v>
      </c>
      <c r="B37" s="38"/>
      <c r="C37" s="39">
        <v>227</v>
      </c>
      <c r="D37" s="39">
        <v>204</v>
      </c>
      <c r="E37" s="39">
        <v>224</v>
      </c>
      <c r="F37" s="40">
        <f>IF(D37&gt;0,100*E37/D37,0)</f>
        <v>109.80392156862744</v>
      </c>
      <c r="G37" s="41"/>
      <c r="H37" s="123">
        <v>4.702</v>
      </c>
      <c r="I37" s="124">
        <v>4.092</v>
      </c>
      <c r="J37" s="124">
        <v>4.465</v>
      </c>
      <c r="K37" s="42">
        <f>IF(I37&gt;0,100*J37/I37,0)</f>
        <v>109.11534701857283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940</v>
      </c>
      <c r="D39" s="39">
        <v>940</v>
      </c>
      <c r="E39" s="39">
        <v>1100</v>
      </c>
      <c r="F39" s="40">
        <f>IF(D39&gt;0,100*E39/D39,0)</f>
        <v>117.02127659574468</v>
      </c>
      <c r="G39" s="41"/>
      <c r="H39" s="123">
        <v>41.548</v>
      </c>
      <c r="I39" s="124">
        <v>41.5</v>
      </c>
      <c r="J39" s="124">
        <v>48</v>
      </c>
      <c r="K39" s="42">
        <f>IF(I39&gt;0,100*J39/I39,0)</f>
        <v>115.66265060240964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>
        <v>48</v>
      </c>
      <c r="D41" s="31">
        <v>8</v>
      </c>
      <c r="E41" s="31">
        <v>8</v>
      </c>
      <c r="F41" s="32"/>
      <c r="G41" s="32"/>
      <c r="H41" s="122">
        <v>1.45</v>
      </c>
      <c r="I41" s="122">
        <v>0.244</v>
      </c>
      <c r="J41" s="122">
        <v>0.244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2"/>
      <c r="I42" s="122"/>
      <c r="J42" s="122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2"/>
      <c r="I43" s="122"/>
      <c r="J43" s="122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2"/>
      <c r="I45" s="122"/>
      <c r="J45" s="122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2"/>
      <c r="I46" s="122"/>
      <c r="J46" s="122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2"/>
      <c r="I47" s="122"/>
      <c r="J47" s="122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2"/>
      <c r="I48" s="122"/>
      <c r="J48" s="122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2"/>
      <c r="I49" s="122"/>
      <c r="J49" s="122"/>
      <c r="K49" s="33"/>
    </row>
    <row r="50" spans="1:11" s="43" customFormat="1" ht="11.25" customHeight="1">
      <c r="A50" s="44" t="s">
        <v>40</v>
      </c>
      <c r="B50" s="38"/>
      <c r="C50" s="39">
        <v>48</v>
      </c>
      <c r="D50" s="39">
        <v>8</v>
      </c>
      <c r="E50" s="39">
        <v>8</v>
      </c>
      <c r="F50" s="40">
        <f>IF(D50&gt;0,100*E50/D50,0)</f>
        <v>100</v>
      </c>
      <c r="G50" s="41"/>
      <c r="H50" s="123">
        <v>1.45</v>
      </c>
      <c r="I50" s="124">
        <v>0.244</v>
      </c>
      <c r="J50" s="124">
        <v>0.244</v>
      </c>
      <c r="K50" s="42">
        <f>IF(I50&gt;0,100*J50/I50,0)</f>
        <v>100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3"/>
      <c r="I52" s="124"/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2"/>
      <c r="I54" s="122"/>
      <c r="J54" s="122"/>
      <c r="K54" s="33"/>
    </row>
    <row r="55" spans="1:11" s="34" customFormat="1" ht="11.25" customHeight="1">
      <c r="A55" s="36" t="s">
        <v>43</v>
      </c>
      <c r="B55" s="30"/>
      <c r="C55" s="31">
        <v>10</v>
      </c>
      <c r="D55" s="31">
        <v>8</v>
      </c>
      <c r="E55" s="31">
        <v>12</v>
      </c>
      <c r="F55" s="32"/>
      <c r="G55" s="32"/>
      <c r="H55" s="122">
        <v>0.27</v>
      </c>
      <c r="I55" s="122">
        <v>0.24</v>
      </c>
      <c r="J55" s="122">
        <v>0.36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/>
      <c r="I56" s="122"/>
      <c r="J56" s="122"/>
      <c r="K56" s="33"/>
    </row>
    <row r="57" spans="1:11" s="34" customFormat="1" ht="11.25" customHeight="1">
      <c r="A57" s="36" t="s">
        <v>45</v>
      </c>
      <c r="B57" s="30"/>
      <c r="C57" s="31">
        <v>4</v>
      </c>
      <c r="D57" s="31"/>
      <c r="E57" s="31"/>
      <c r="F57" s="32"/>
      <c r="G57" s="32"/>
      <c r="H57" s="122">
        <v>0.096</v>
      </c>
      <c r="I57" s="122"/>
      <c r="J57" s="122"/>
      <c r="K57" s="33"/>
    </row>
    <row r="58" spans="1:11" s="34" customFormat="1" ht="11.25" customHeight="1">
      <c r="A58" s="36" t="s">
        <v>46</v>
      </c>
      <c r="B58" s="30"/>
      <c r="C58" s="31">
        <v>230</v>
      </c>
      <c r="D58" s="31">
        <v>180</v>
      </c>
      <c r="E58" s="31">
        <v>155</v>
      </c>
      <c r="F58" s="32"/>
      <c r="G58" s="32"/>
      <c r="H58" s="122">
        <v>8.74</v>
      </c>
      <c r="I58" s="122">
        <v>5.88</v>
      </c>
      <c r="J58" s="122">
        <v>3.875</v>
      </c>
      <c r="K58" s="33"/>
    </row>
    <row r="59" spans="1:11" s="43" customFormat="1" ht="11.25" customHeight="1">
      <c r="A59" s="37" t="s">
        <v>47</v>
      </c>
      <c r="B59" s="38"/>
      <c r="C59" s="39">
        <v>244</v>
      </c>
      <c r="D59" s="39">
        <v>188</v>
      </c>
      <c r="E59" s="39">
        <v>167</v>
      </c>
      <c r="F59" s="40">
        <f>IF(D59&gt;0,100*E59/D59,0)</f>
        <v>88.82978723404256</v>
      </c>
      <c r="G59" s="41"/>
      <c r="H59" s="123">
        <v>9.106</v>
      </c>
      <c r="I59" s="124">
        <v>6.12</v>
      </c>
      <c r="J59" s="124">
        <v>4.235</v>
      </c>
      <c r="K59" s="42">
        <f>IF(I59&gt;0,100*J59/I59,0)</f>
        <v>69.19934640522877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193</v>
      </c>
      <c r="D61" s="31">
        <v>200</v>
      </c>
      <c r="E61" s="31">
        <v>190</v>
      </c>
      <c r="F61" s="32"/>
      <c r="G61" s="32"/>
      <c r="H61" s="122">
        <v>4.825</v>
      </c>
      <c r="I61" s="122">
        <v>5</v>
      </c>
      <c r="J61" s="122">
        <v>4.75</v>
      </c>
      <c r="K61" s="33"/>
    </row>
    <row r="62" spans="1:11" s="34" customFormat="1" ht="11.25" customHeight="1">
      <c r="A62" s="36" t="s">
        <v>49</v>
      </c>
      <c r="B62" s="30"/>
      <c r="C62" s="31">
        <v>106</v>
      </c>
      <c r="D62" s="31">
        <v>120</v>
      </c>
      <c r="E62" s="31">
        <v>120</v>
      </c>
      <c r="F62" s="32"/>
      <c r="G62" s="32"/>
      <c r="H62" s="122">
        <v>3.18</v>
      </c>
      <c r="I62" s="122">
        <v>3.6</v>
      </c>
      <c r="J62" s="122">
        <v>3.6</v>
      </c>
      <c r="K62" s="33"/>
    </row>
    <row r="63" spans="1:11" s="34" customFormat="1" ht="11.25" customHeight="1">
      <c r="A63" s="36" t="s">
        <v>50</v>
      </c>
      <c r="B63" s="30"/>
      <c r="C63" s="31">
        <v>275</v>
      </c>
      <c r="D63" s="31">
        <v>716</v>
      </c>
      <c r="E63" s="31">
        <v>728</v>
      </c>
      <c r="F63" s="32"/>
      <c r="G63" s="32"/>
      <c r="H63" s="122">
        <v>7.1</v>
      </c>
      <c r="I63" s="122">
        <v>25.8</v>
      </c>
      <c r="J63" s="122">
        <v>23.296</v>
      </c>
      <c r="K63" s="33"/>
    </row>
    <row r="64" spans="1:11" s="43" customFormat="1" ht="11.25" customHeight="1">
      <c r="A64" s="37" t="s">
        <v>51</v>
      </c>
      <c r="B64" s="38"/>
      <c r="C64" s="39">
        <v>574</v>
      </c>
      <c r="D64" s="39">
        <v>1036</v>
      </c>
      <c r="E64" s="39">
        <v>1038</v>
      </c>
      <c r="F64" s="40">
        <f>IF(D64&gt;0,100*E64/D64,0)</f>
        <v>100.1930501930502</v>
      </c>
      <c r="G64" s="41"/>
      <c r="H64" s="123">
        <v>15.105</v>
      </c>
      <c r="I64" s="124">
        <v>34.4</v>
      </c>
      <c r="J64" s="124">
        <v>31.646</v>
      </c>
      <c r="K64" s="42">
        <f>IF(I64&gt;0,100*J64/I64,0)</f>
        <v>91.99418604651163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1588</v>
      </c>
      <c r="D66" s="39">
        <v>2680</v>
      </c>
      <c r="E66" s="39">
        <v>2596</v>
      </c>
      <c r="F66" s="40">
        <f>IF(D66&gt;0,100*E66/D66,0)</f>
        <v>96.86567164179104</v>
      </c>
      <c r="G66" s="41"/>
      <c r="H66" s="123">
        <v>57.962</v>
      </c>
      <c r="I66" s="124">
        <v>92.272</v>
      </c>
      <c r="J66" s="124">
        <v>93.967</v>
      </c>
      <c r="K66" s="42">
        <f>IF(I66&gt;0,100*J66/I66,0)</f>
        <v>101.83696029131264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2"/>
      <c r="I68" s="122"/>
      <c r="J68" s="122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2"/>
      <c r="I69" s="122"/>
      <c r="J69" s="122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3"/>
      <c r="I70" s="124"/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151</v>
      </c>
      <c r="D72" s="31">
        <v>151</v>
      </c>
      <c r="E72" s="31">
        <v>177</v>
      </c>
      <c r="F72" s="32"/>
      <c r="G72" s="32"/>
      <c r="H72" s="122">
        <v>3.364</v>
      </c>
      <c r="I72" s="122">
        <v>3.322</v>
      </c>
      <c r="J72" s="122">
        <v>3.97</v>
      </c>
      <c r="K72" s="33"/>
    </row>
    <row r="73" spans="1:11" s="34" customFormat="1" ht="11.25" customHeight="1">
      <c r="A73" s="36" t="s">
        <v>57</v>
      </c>
      <c r="B73" s="30"/>
      <c r="C73" s="31">
        <v>580</v>
      </c>
      <c r="D73" s="31">
        <v>560</v>
      </c>
      <c r="E73" s="31">
        <v>450</v>
      </c>
      <c r="F73" s="32"/>
      <c r="G73" s="32"/>
      <c r="H73" s="122">
        <v>12.15</v>
      </c>
      <c r="I73" s="122">
        <v>12.9</v>
      </c>
      <c r="J73" s="122">
        <v>8.1</v>
      </c>
      <c r="K73" s="33"/>
    </row>
    <row r="74" spans="1:11" s="34" customFormat="1" ht="11.25" customHeight="1">
      <c r="A74" s="36" t="s">
        <v>58</v>
      </c>
      <c r="B74" s="30"/>
      <c r="C74" s="31">
        <v>159</v>
      </c>
      <c r="D74" s="31">
        <v>137</v>
      </c>
      <c r="E74" s="31">
        <v>140</v>
      </c>
      <c r="F74" s="32"/>
      <c r="G74" s="32"/>
      <c r="H74" s="122">
        <v>5.565</v>
      </c>
      <c r="I74" s="122">
        <v>4.795</v>
      </c>
      <c r="J74" s="122">
        <v>4.9</v>
      </c>
      <c r="K74" s="33"/>
    </row>
    <row r="75" spans="1:11" s="34" customFormat="1" ht="11.25" customHeight="1">
      <c r="A75" s="36" t="s">
        <v>59</v>
      </c>
      <c r="B75" s="30"/>
      <c r="C75" s="31">
        <v>88</v>
      </c>
      <c r="D75" s="31">
        <v>88</v>
      </c>
      <c r="E75" s="31">
        <v>70</v>
      </c>
      <c r="F75" s="32"/>
      <c r="G75" s="32"/>
      <c r="H75" s="122">
        <v>1.72</v>
      </c>
      <c r="I75" s="122">
        <v>1.72</v>
      </c>
      <c r="J75" s="122">
        <v>1.631</v>
      </c>
      <c r="K75" s="33"/>
    </row>
    <row r="76" spans="1:11" s="34" customFormat="1" ht="11.25" customHeight="1">
      <c r="A76" s="36" t="s">
        <v>60</v>
      </c>
      <c r="B76" s="30"/>
      <c r="C76" s="31">
        <v>135</v>
      </c>
      <c r="D76" s="31">
        <v>225</v>
      </c>
      <c r="E76" s="31">
        <v>250</v>
      </c>
      <c r="F76" s="32"/>
      <c r="G76" s="32"/>
      <c r="H76" s="122">
        <v>2.025</v>
      </c>
      <c r="I76" s="122">
        <v>7.652</v>
      </c>
      <c r="J76" s="122">
        <v>8.75</v>
      </c>
      <c r="K76" s="33"/>
    </row>
    <row r="77" spans="1:11" s="34" customFormat="1" ht="11.25" customHeight="1">
      <c r="A77" s="36" t="s">
        <v>61</v>
      </c>
      <c r="B77" s="30"/>
      <c r="C77" s="31">
        <v>21</v>
      </c>
      <c r="D77" s="31">
        <v>21</v>
      </c>
      <c r="E77" s="31">
        <v>17</v>
      </c>
      <c r="F77" s="32"/>
      <c r="G77" s="32"/>
      <c r="H77" s="122">
        <v>0.744</v>
      </c>
      <c r="I77" s="122">
        <v>0.44</v>
      </c>
      <c r="J77" s="122">
        <v>0.42</v>
      </c>
      <c r="K77" s="33"/>
    </row>
    <row r="78" spans="1:11" s="34" customFormat="1" ht="11.25" customHeight="1">
      <c r="A78" s="36" t="s">
        <v>62</v>
      </c>
      <c r="B78" s="30"/>
      <c r="C78" s="31">
        <v>412</v>
      </c>
      <c r="D78" s="31">
        <v>410</v>
      </c>
      <c r="E78" s="31">
        <v>260</v>
      </c>
      <c r="F78" s="32"/>
      <c r="G78" s="32"/>
      <c r="H78" s="122">
        <v>11.626</v>
      </c>
      <c r="I78" s="122">
        <v>12.3</v>
      </c>
      <c r="J78" s="122">
        <v>7.28</v>
      </c>
      <c r="K78" s="33"/>
    </row>
    <row r="79" spans="1:11" s="34" customFormat="1" ht="11.25" customHeight="1">
      <c r="A79" s="36" t="s">
        <v>63</v>
      </c>
      <c r="B79" s="30"/>
      <c r="C79" s="31">
        <v>2616</v>
      </c>
      <c r="D79" s="31">
        <v>3500</v>
      </c>
      <c r="E79" s="31">
        <v>3000</v>
      </c>
      <c r="F79" s="32"/>
      <c r="G79" s="32"/>
      <c r="H79" s="122">
        <v>52.953</v>
      </c>
      <c r="I79" s="122">
        <v>125.25</v>
      </c>
      <c r="J79" s="122">
        <v>75</v>
      </c>
      <c r="K79" s="33"/>
    </row>
    <row r="80" spans="1:11" s="43" customFormat="1" ht="11.25" customHeight="1">
      <c r="A80" s="44" t="s">
        <v>64</v>
      </c>
      <c r="B80" s="38"/>
      <c r="C80" s="39">
        <v>4162</v>
      </c>
      <c r="D80" s="39">
        <v>5092</v>
      </c>
      <c r="E80" s="39">
        <v>4364</v>
      </c>
      <c r="F80" s="40">
        <f>IF(D80&gt;0,100*E80/D80,0)</f>
        <v>85.70306362922231</v>
      </c>
      <c r="G80" s="41"/>
      <c r="H80" s="123">
        <v>90.14699999999999</v>
      </c>
      <c r="I80" s="124">
        <v>168.37900000000002</v>
      </c>
      <c r="J80" s="124">
        <v>110.051</v>
      </c>
      <c r="K80" s="42">
        <f>IF(I80&gt;0,100*J80/I80,0)</f>
        <v>65.35910060043116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>
        <v>450</v>
      </c>
      <c r="D82" s="31">
        <v>856</v>
      </c>
      <c r="E82" s="31">
        <v>856</v>
      </c>
      <c r="F82" s="32"/>
      <c r="G82" s="32"/>
      <c r="H82" s="122">
        <v>14</v>
      </c>
      <c r="I82" s="122">
        <v>24.232</v>
      </c>
      <c r="J82" s="122">
        <v>24.232</v>
      </c>
      <c r="K82" s="33"/>
    </row>
    <row r="83" spans="1:11" s="34" customFormat="1" ht="11.25" customHeight="1">
      <c r="A83" s="36" t="s">
        <v>66</v>
      </c>
      <c r="B83" s="30"/>
      <c r="C83" s="31">
        <v>1809</v>
      </c>
      <c r="D83" s="31">
        <v>1800</v>
      </c>
      <c r="E83" s="31">
        <v>1800</v>
      </c>
      <c r="F83" s="32"/>
      <c r="G83" s="32"/>
      <c r="H83" s="122">
        <v>32.451</v>
      </c>
      <c r="I83" s="122">
        <v>32.4</v>
      </c>
      <c r="J83" s="122">
        <v>32.4</v>
      </c>
      <c r="K83" s="33"/>
    </row>
    <row r="84" spans="1:11" s="43" customFormat="1" ht="11.25" customHeight="1">
      <c r="A84" s="37" t="s">
        <v>67</v>
      </c>
      <c r="B84" s="38"/>
      <c r="C84" s="39">
        <v>2259</v>
      </c>
      <c r="D84" s="39">
        <v>2656</v>
      </c>
      <c r="E84" s="39">
        <v>2656</v>
      </c>
      <c r="F84" s="40">
        <f>IF(D84&gt;0,100*E84/D84,0)</f>
        <v>100</v>
      </c>
      <c r="G84" s="41"/>
      <c r="H84" s="123">
        <v>46.451</v>
      </c>
      <c r="I84" s="124">
        <v>56.632</v>
      </c>
      <c r="J84" s="124">
        <v>56.632</v>
      </c>
      <c r="K84" s="42">
        <f>IF(I84&gt;0,100*J84/I84,0)</f>
        <v>100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11685</v>
      </c>
      <c r="D86" s="31">
        <v>14462.745831610187</v>
      </c>
      <c r="E86" s="31">
        <v>13862.973592168471</v>
      </c>
      <c r="F86" s="32">
        <f>IF(D86&gt;0,100*E86/D86,0)</f>
        <v>95.8529849972829</v>
      </c>
      <c r="G86" s="32"/>
      <c r="H86" s="122">
        <v>299.124</v>
      </c>
      <c r="I86" s="122">
        <v>435.8277861244826</v>
      </c>
      <c r="J86" s="122">
        <v>382.30699055021574</v>
      </c>
      <c r="K86" s="33">
        <f>IF(I86&gt;0,100*J86/I86,0)</f>
        <v>87.71973763990806</v>
      </c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11685</v>
      </c>
      <c r="D89" s="54">
        <v>14462.745831610187</v>
      </c>
      <c r="E89" s="54">
        <v>13862.973592168471</v>
      </c>
      <c r="F89" s="55">
        <f>IF(D89&gt;0,100*E89/D89,0)</f>
        <v>95.8529849972829</v>
      </c>
      <c r="G89" s="41"/>
      <c r="H89" s="127">
        <v>299.124</v>
      </c>
      <c r="I89" s="128">
        <v>435.8277861244826</v>
      </c>
      <c r="J89" s="128">
        <v>382.30699055021574</v>
      </c>
      <c r="K89" s="55">
        <f>IF(I89&gt;0,100*J89/I89,0)</f>
        <v>87.71973763990806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5321</v>
      </c>
      <c r="D9" s="31">
        <v>5321</v>
      </c>
      <c r="E9" s="31">
        <v>5318.321392642372</v>
      </c>
      <c r="F9" s="32"/>
      <c r="G9" s="32"/>
      <c r="H9" s="122">
        <v>103.93</v>
      </c>
      <c r="I9" s="122">
        <v>103.927</v>
      </c>
      <c r="J9" s="122"/>
      <c r="K9" s="33"/>
    </row>
    <row r="10" spans="1:11" s="34" customFormat="1" ht="11.25" customHeight="1">
      <c r="A10" s="36" t="s">
        <v>9</v>
      </c>
      <c r="B10" s="30"/>
      <c r="C10" s="31">
        <v>3546</v>
      </c>
      <c r="D10" s="31">
        <v>3546</v>
      </c>
      <c r="E10" s="31">
        <v>3449.897607959797</v>
      </c>
      <c r="F10" s="32"/>
      <c r="G10" s="32"/>
      <c r="H10" s="122">
        <v>64.824</v>
      </c>
      <c r="I10" s="122">
        <v>64.818</v>
      </c>
      <c r="J10" s="122"/>
      <c r="K10" s="33"/>
    </row>
    <row r="11" spans="1:11" s="34" customFormat="1" ht="11.25" customHeight="1">
      <c r="A11" s="29" t="s">
        <v>10</v>
      </c>
      <c r="B11" s="30"/>
      <c r="C11" s="31">
        <v>5559</v>
      </c>
      <c r="D11" s="31">
        <v>6096</v>
      </c>
      <c r="E11" s="31">
        <v>6114.362794933407</v>
      </c>
      <c r="F11" s="32"/>
      <c r="G11" s="32"/>
      <c r="H11" s="122">
        <v>165.831</v>
      </c>
      <c r="I11" s="122">
        <v>197.85</v>
      </c>
      <c r="J11" s="122"/>
      <c r="K11" s="33"/>
    </row>
    <row r="12" spans="1:11" s="34" customFormat="1" ht="11.25" customHeight="1">
      <c r="A12" s="36" t="s">
        <v>11</v>
      </c>
      <c r="B12" s="30"/>
      <c r="C12" s="31">
        <v>2304</v>
      </c>
      <c r="D12" s="31">
        <v>2133</v>
      </c>
      <c r="E12" s="31">
        <v>2332.871749303405</v>
      </c>
      <c r="F12" s="32"/>
      <c r="G12" s="32"/>
      <c r="H12" s="122">
        <v>47.013</v>
      </c>
      <c r="I12" s="122">
        <v>47.014</v>
      </c>
      <c r="J12" s="122"/>
      <c r="K12" s="33"/>
    </row>
    <row r="13" spans="1:11" s="43" customFormat="1" ht="11.25" customHeight="1">
      <c r="A13" s="37" t="s">
        <v>12</v>
      </c>
      <c r="B13" s="38"/>
      <c r="C13" s="39">
        <v>16730</v>
      </c>
      <c r="D13" s="39">
        <v>17096</v>
      </c>
      <c r="E13" s="39">
        <v>17215.453544838983</v>
      </c>
      <c r="F13" s="40">
        <f>IF(D13&gt;0,100*E13/D13,0)</f>
        <v>100.69872218553452</v>
      </c>
      <c r="G13" s="41"/>
      <c r="H13" s="123">
        <v>381.598</v>
      </c>
      <c r="I13" s="124">
        <v>413.60900000000004</v>
      </c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>
        <v>1030</v>
      </c>
      <c r="D15" s="39">
        <v>1010</v>
      </c>
      <c r="E15" s="39">
        <v>1010</v>
      </c>
      <c r="F15" s="40">
        <f>IF(D15&gt;0,100*E15/D15,0)</f>
        <v>100</v>
      </c>
      <c r="G15" s="41"/>
      <c r="H15" s="123">
        <v>20.6</v>
      </c>
      <c r="I15" s="124">
        <v>22.22</v>
      </c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>
        <v>62</v>
      </c>
      <c r="D17" s="39">
        <v>30</v>
      </c>
      <c r="E17" s="39">
        <v>30</v>
      </c>
      <c r="F17" s="40">
        <f>IF(D17&gt;0,100*E17/D17,0)</f>
        <v>100</v>
      </c>
      <c r="G17" s="41"/>
      <c r="H17" s="123">
        <v>1.55</v>
      </c>
      <c r="I17" s="124">
        <v>0.48</v>
      </c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>
        <v>600</v>
      </c>
      <c r="D19" s="31">
        <v>300</v>
      </c>
      <c r="E19" s="31">
        <v>365</v>
      </c>
      <c r="F19" s="32"/>
      <c r="G19" s="32"/>
      <c r="H19" s="122">
        <v>20.414</v>
      </c>
      <c r="I19" s="122">
        <v>10.8</v>
      </c>
      <c r="J19" s="122"/>
      <c r="K19" s="33"/>
    </row>
    <row r="20" spans="1:11" s="34" customFormat="1" ht="11.25" customHeight="1">
      <c r="A20" s="36" t="s">
        <v>16</v>
      </c>
      <c r="B20" s="30"/>
      <c r="C20" s="31">
        <v>120</v>
      </c>
      <c r="D20" s="31">
        <v>140</v>
      </c>
      <c r="E20" s="31">
        <v>140</v>
      </c>
      <c r="F20" s="32"/>
      <c r="G20" s="32"/>
      <c r="H20" s="122">
        <v>2.58</v>
      </c>
      <c r="I20" s="122">
        <v>3.08</v>
      </c>
      <c r="J20" s="122"/>
      <c r="K20" s="33"/>
    </row>
    <row r="21" spans="1:11" s="34" customFormat="1" ht="11.25" customHeight="1">
      <c r="A21" s="36" t="s">
        <v>17</v>
      </c>
      <c r="B21" s="30"/>
      <c r="C21" s="31">
        <v>130</v>
      </c>
      <c r="D21" s="31">
        <v>120</v>
      </c>
      <c r="E21" s="31">
        <v>120</v>
      </c>
      <c r="F21" s="32"/>
      <c r="G21" s="32"/>
      <c r="H21" s="122">
        <v>2.99</v>
      </c>
      <c r="I21" s="122">
        <v>2.7</v>
      </c>
      <c r="J21" s="122"/>
      <c r="K21" s="33"/>
    </row>
    <row r="22" spans="1:11" s="43" customFormat="1" ht="11.25" customHeight="1">
      <c r="A22" s="37" t="s">
        <v>18</v>
      </c>
      <c r="B22" s="38"/>
      <c r="C22" s="39">
        <v>850</v>
      </c>
      <c r="D22" s="39">
        <v>560</v>
      </c>
      <c r="E22" s="39">
        <v>625</v>
      </c>
      <c r="F22" s="40">
        <f>IF(D22&gt;0,100*E22/D22,0)</f>
        <v>111.60714285714286</v>
      </c>
      <c r="G22" s="41"/>
      <c r="H22" s="123">
        <v>25.984</v>
      </c>
      <c r="I22" s="124">
        <v>16.580000000000002</v>
      </c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200</v>
      </c>
      <c r="D24" s="39">
        <v>188</v>
      </c>
      <c r="E24" s="39">
        <v>200</v>
      </c>
      <c r="F24" s="40">
        <f>IF(D24&gt;0,100*E24/D24,0)</f>
        <v>106.38297872340425</v>
      </c>
      <c r="G24" s="41"/>
      <c r="H24" s="123">
        <v>5.678</v>
      </c>
      <c r="I24" s="124">
        <v>5.524</v>
      </c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1095</v>
      </c>
      <c r="D26" s="39">
        <v>1050</v>
      </c>
      <c r="E26" s="39">
        <v>850</v>
      </c>
      <c r="F26" s="40">
        <f>IF(D26&gt;0,100*E26/D26,0)</f>
        <v>80.95238095238095</v>
      </c>
      <c r="G26" s="41"/>
      <c r="H26" s="123">
        <v>47.03</v>
      </c>
      <c r="I26" s="124">
        <v>50</v>
      </c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>
        <v>20</v>
      </c>
      <c r="D28" s="31">
        <v>20</v>
      </c>
      <c r="E28" s="31">
        <v>20</v>
      </c>
      <c r="F28" s="32"/>
      <c r="G28" s="32"/>
      <c r="H28" s="122">
        <v>0.72</v>
      </c>
      <c r="I28" s="122">
        <v>0.72</v>
      </c>
      <c r="J28" s="122"/>
      <c r="K28" s="33"/>
    </row>
    <row r="29" spans="1:11" s="34" customFormat="1" ht="11.25" customHeight="1">
      <c r="A29" s="36" t="s">
        <v>22</v>
      </c>
      <c r="B29" s="30"/>
      <c r="C29" s="31">
        <v>13</v>
      </c>
      <c r="D29" s="31">
        <v>5</v>
      </c>
      <c r="E29" s="31">
        <v>5</v>
      </c>
      <c r="F29" s="32"/>
      <c r="G29" s="32"/>
      <c r="H29" s="122">
        <v>0.39</v>
      </c>
      <c r="I29" s="122">
        <v>0.04</v>
      </c>
      <c r="J29" s="122"/>
      <c r="K29" s="33"/>
    </row>
    <row r="30" spans="1:11" s="34" customFormat="1" ht="11.25" customHeight="1">
      <c r="A30" s="36" t="s">
        <v>23</v>
      </c>
      <c r="B30" s="30"/>
      <c r="C30" s="31">
        <v>73</v>
      </c>
      <c r="D30" s="31">
        <v>89</v>
      </c>
      <c r="E30" s="31">
        <v>89</v>
      </c>
      <c r="F30" s="32"/>
      <c r="G30" s="32"/>
      <c r="H30" s="122">
        <v>2.482</v>
      </c>
      <c r="I30" s="122">
        <v>3.026</v>
      </c>
      <c r="J30" s="122"/>
      <c r="K30" s="33"/>
    </row>
    <row r="31" spans="1:11" s="43" customFormat="1" ht="11.25" customHeight="1">
      <c r="A31" s="44" t="s">
        <v>24</v>
      </c>
      <c r="B31" s="38"/>
      <c r="C31" s="39">
        <v>106</v>
      </c>
      <c r="D31" s="39">
        <v>114</v>
      </c>
      <c r="E31" s="39">
        <v>114</v>
      </c>
      <c r="F31" s="40">
        <f>IF(D31&gt;0,100*E31/D31,0)</f>
        <v>100</v>
      </c>
      <c r="G31" s="41"/>
      <c r="H31" s="123">
        <v>3.592</v>
      </c>
      <c r="I31" s="124">
        <v>3.7859999999999996</v>
      </c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157</v>
      </c>
      <c r="D33" s="31">
        <v>136</v>
      </c>
      <c r="E33" s="31">
        <v>140</v>
      </c>
      <c r="F33" s="32"/>
      <c r="G33" s="32"/>
      <c r="H33" s="122">
        <v>2.957</v>
      </c>
      <c r="I33" s="122">
        <v>2.76</v>
      </c>
      <c r="J33" s="122"/>
      <c r="K33" s="33"/>
    </row>
    <row r="34" spans="1:11" s="34" customFormat="1" ht="11.25" customHeight="1">
      <c r="A34" s="36" t="s">
        <v>26</v>
      </c>
      <c r="B34" s="30"/>
      <c r="C34" s="31">
        <v>131</v>
      </c>
      <c r="D34" s="31">
        <v>131</v>
      </c>
      <c r="E34" s="31">
        <v>138</v>
      </c>
      <c r="F34" s="32"/>
      <c r="G34" s="32"/>
      <c r="H34" s="122">
        <v>4.042</v>
      </c>
      <c r="I34" s="122">
        <v>4.042</v>
      </c>
      <c r="J34" s="122"/>
      <c r="K34" s="33"/>
    </row>
    <row r="35" spans="1:11" s="34" customFormat="1" ht="11.25" customHeight="1">
      <c r="A35" s="36" t="s">
        <v>27</v>
      </c>
      <c r="B35" s="30"/>
      <c r="C35" s="31">
        <v>290</v>
      </c>
      <c r="D35" s="31">
        <v>300</v>
      </c>
      <c r="E35" s="31">
        <v>250</v>
      </c>
      <c r="F35" s="32"/>
      <c r="G35" s="32"/>
      <c r="H35" s="122">
        <v>7.415</v>
      </c>
      <c r="I35" s="122">
        <v>7.5</v>
      </c>
      <c r="J35" s="122"/>
      <c r="K35" s="33"/>
    </row>
    <row r="36" spans="1:11" s="34" customFormat="1" ht="11.25" customHeight="1">
      <c r="A36" s="36" t="s">
        <v>28</v>
      </c>
      <c r="B36" s="30"/>
      <c r="C36" s="31">
        <v>252</v>
      </c>
      <c r="D36" s="31">
        <v>252</v>
      </c>
      <c r="E36" s="31">
        <v>157</v>
      </c>
      <c r="F36" s="32"/>
      <c r="G36" s="32"/>
      <c r="H36" s="122">
        <v>5.046</v>
      </c>
      <c r="I36" s="122">
        <v>5.046</v>
      </c>
      <c r="J36" s="122"/>
      <c r="K36" s="33"/>
    </row>
    <row r="37" spans="1:11" s="43" customFormat="1" ht="11.25" customHeight="1">
      <c r="A37" s="37" t="s">
        <v>29</v>
      </c>
      <c r="B37" s="38"/>
      <c r="C37" s="39">
        <v>830</v>
      </c>
      <c r="D37" s="39">
        <v>819</v>
      </c>
      <c r="E37" s="39">
        <v>685</v>
      </c>
      <c r="F37" s="40">
        <f>IF(D37&gt;0,100*E37/D37,0)</f>
        <v>83.63858363858364</v>
      </c>
      <c r="G37" s="41"/>
      <c r="H37" s="123">
        <v>19.46</v>
      </c>
      <c r="I37" s="124">
        <v>19.348</v>
      </c>
      <c r="J37" s="12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3"/>
      <c r="I39" s="124"/>
      <c r="J39" s="12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>
        <v>198</v>
      </c>
      <c r="D41" s="31">
        <v>250</v>
      </c>
      <c r="E41" s="31">
        <v>230</v>
      </c>
      <c r="F41" s="32"/>
      <c r="G41" s="32"/>
      <c r="H41" s="122">
        <v>9.009</v>
      </c>
      <c r="I41" s="122">
        <v>11.75</v>
      </c>
      <c r="J41" s="122"/>
      <c r="K41" s="33"/>
    </row>
    <row r="42" spans="1:11" s="34" customFormat="1" ht="11.25" customHeight="1">
      <c r="A42" s="36" t="s">
        <v>32</v>
      </c>
      <c r="B42" s="30"/>
      <c r="C42" s="31">
        <v>786</v>
      </c>
      <c r="D42" s="31">
        <v>850</v>
      </c>
      <c r="E42" s="31">
        <v>700</v>
      </c>
      <c r="F42" s="32"/>
      <c r="G42" s="32"/>
      <c r="H42" s="122">
        <v>32.4</v>
      </c>
      <c r="I42" s="122">
        <v>32.3</v>
      </c>
      <c r="J42" s="122"/>
      <c r="K42" s="33"/>
    </row>
    <row r="43" spans="1:11" s="34" customFormat="1" ht="11.25" customHeight="1">
      <c r="A43" s="36" t="s">
        <v>33</v>
      </c>
      <c r="B43" s="30"/>
      <c r="C43" s="31">
        <v>50</v>
      </c>
      <c r="D43" s="31">
        <v>60</v>
      </c>
      <c r="E43" s="31">
        <v>30</v>
      </c>
      <c r="F43" s="32"/>
      <c r="G43" s="32"/>
      <c r="H43" s="122">
        <v>1.5</v>
      </c>
      <c r="I43" s="122">
        <v>1.92</v>
      </c>
      <c r="J43" s="122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>
        <v>2585</v>
      </c>
      <c r="D45" s="31">
        <v>1200</v>
      </c>
      <c r="E45" s="31">
        <v>2400</v>
      </c>
      <c r="F45" s="32"/>
      <c r="G45" s="32"/>
      <c r="H45" s="122">
        <v>103.4</v>
      </c>
      <c r="I45" s="122">
        <v>52.2</v>
      </c>
      <c r="J45" s="122"/>
      <c r="K45" s="33"/>
    </row>
    <row r="46" spans="1:11" s="34" customFormat="1" ht="11.25" customHeight="1">
      <c r="A46" s="36" t="s">
        <v>36</v>
      </c>
      <c r="B46" s="30"/>
      <c r="C46" s="31">
        <v>500</v>
      </c>
      <c r="D46" s="31">
        <v>500</v>
      </c>
      <c r="E46" s="31">
        <v>500</v>
      </c>
      <c r="F46" s="32"/>
      <c r="G46" s="32"/>
      <c r="H46" s="122">
        <v>20</v>
      </c>
      <c r="I46" s="122">
        <v>22.5</v>
      </c>
      <c r="J46" s="122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2"/>
      <c r="I47" s="122"/>
      <c r="J47" s="122"/>
      <c r="K47" s="33"/>
    </row>
    <row r="48" spans="1:11" s="34" customFormat="1" ht="11.25" customHeight="1">
      <c r="A48" s="36" t="s">
        <v>38</v>
      </c>
      <c r="B48" s="30"/>
      <c r="C48" s="31">
        <v>2000</v>
      </c>
      <c r="D48" s="31">
        <v>1725</v>
      </c>
      <c r="E48" s="31">
        <v>1700</v>
      </c>
      <c r="F48" s="32"/>
      <c r="G48" s="32"/>
      <c r="H48" s="122">
        <v>85.998</v>
      </c>
      <c r="I48" s="122">
        <v>77.625</v>
      </c>
      <c r="J48" s="122"/>
      <c r="K48" s="33"/>
    </row>
    <row r="49" spans="1:11" s="34" customFormat="1" ht="11.25" customHeight="1">
      <c r="A49" s="36" t="s">
        <v>39</v>
      </c>
      <c r="B49" s="30"/>
      <c r="C49" s="31">
        <v>304</v>
      </c>
      <c r="D49" s="31">
        <v>365</v>
      </c>
      <c r="E49" s="31">
        <v>365</v>
      </c>
      <c r="F49" s="32"/>
      <c r="G49" s="32"/>
      <c r="H49" s="122">
        <v>12.899</v>
      </c>
      <c r="I49" s="122">
        <v>15.1</v>
      </c>
      <c r="J49" s="122"/>
      <c r="K49" s="33"/>
    </row>
    <row r="50" spans="1:11" s="43" customFormat="1" ht="11.25" customHeight="1">
      <c r="A50" s="44" t="s">
        <v>40</v>
      </c>
      <c r="B50" s="38"/>
      <c r="C50" s="39">
        <v>6423</v>
      </c>
      <c r="D50" s="39">
        <v>4950</v>
      </c>
      <c r="E50" s="39">
        <v>5925</v>
      </c>
      <c r="F50" s="40">
        <f>IF(D50&gt;0,100*E50/D50,0)</f>
        <v>119.6969696969697</v>
      </c>
      <c r="G50" s="41"/>
      <c r="H50" s="123">
        <v>265.206</v>
      </c>
      <c r="I50" s="124">
        <v>213.395</v>
      </c>
      <c r="J50" s="12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56</v>
      </c>
      <c r="D52" s="39">
        <v>56</v>
      </c>
      <c r="E52" s="39">
        <v>56</v>
      </c>
      <c r="F52" s="40">
        <f>IF(D52&gt;0,100*E52/D52,0)</f>
        <v>100</v>
      </c>
      <c r="G52" s="41"/>
      <c r="H52" s="123">
        <v>1.368</v>
      </c>
      <c r="I52" s="124">
        <v>1.368</v>
      </c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>
        <v>950</v>
      </c>
      <c r="D54" s="31">
        <v>1000</v>
      </c>
      <c r="E54" s="31">
        <v>900</v>
      </c>
      <c r="F54" s="32"/>
      <c r="G54" s="32"/>
      <c r="H54" s="122">
        <v>29.45</v>
      </c>
      <c r="I54" s="122">
        <v>30</v>
      </c>
      <c r="J54" s="122"/>
      <c r="K54" s="33"/>
    </row>
    <row r="55" spans="1:11" s="34" customFormat="1" ht="11.25" customHeight="1">
      <c r="A55" s="36" t="s">
        <v>43</v>
      </c>
      <c r="B55" s="30"/>
      <c r="C55" s="31">
        <v>390</v>
      </c>
      <c r="D55" s="31">
        <v>168</v>
      </c>
      <c r="E55" s="31">
        <v>160</v>
      </c>
      <c r="F55" s="32"/>
      <c r="G55" s="32"/>
      <c r="H55" s="122">
        <v>13.33</v>
      </c>
      <c r="I55" s="122">
        <v>5.04</v>
      </c>
      <c r="J55" s="122"/>
      <c r="K55" s="33"/>
    </row>
    <row r="56" spans="1:11" s="34" customFormat="1" ht="11.25" customHeight="1">
      <c r="A56" s="36" t="s">
        <v>44</v>
      </c>
      <c r="B56" s="30"/>
      <c r="C56" s="31">
        <v>60</v>
      </c>
      <c r="D56" s="31">
        <v>47</v>
      </c>
      <c r="E56" s="31">
        <v>28</v>
      </c>
      <c r="F56" s="32"/>
      <c r="G56" s="32"/>
      <c r="H56" s="122">
        <v>0.84</v>
      </c>
      <c r="I56" s="122">
        <v>0.72</v>
      </c>
      <c r="J56" s="122"/>
      <c r="K56" s="33"/>
    </row>
    <row r="57" spans="1:11" s="34" customFormat="1" ht="11.25" customHeight="1">
      <c r="A57" s="36" t="s">
        <v>45</v>
      </c>
      <c r="B57" s="30"/>
      <c r="C57" s="31">
        <v>8</v>
      </c>
      <c r="D57" s="31"/>
      <c r="E57" s="31"/>
      <c r="F57" s="32"/>
      <c r="G57" s="32"/>
      <c r="H57" s="122">
        <v>0.192</v>
      </c>
      <c r="I57" s="122"/>
      <c r="J57" s="122"/>
      <c r="K57" s="33"/>
    </row>
    <row r="58" spans="1:11" s="34" customFormat="1" ht="11.25" customHeight="1">
      <c r="A58" s="36" t="s">
        <v>46</v>
      </c>
      <c r="B58" s="30"/>
      <c r="C58" s="31">
        <v>136</v>
      </c>
      <c r="D58" s="31">
        <v>108</v>
      </c>
      <c r="E58" s="31">
        <v>76</v>
      </c>
      <c r="F58" s="32"/>
      <c r="G58" s="32"/>
      <c r="H58" s="122">
        <v>5.168</v>
      </c>
      <c r="I58" s="122">
        <v>2.7</v>
      </c>
      <c r="J58" s="122"/>
      <c r="K58" s="33"/>
    </row>
    <row r="59" spans="1:11" s="43" customFormat="1" ht="11.25" customHeight="1">
      <c r="A59" s="37" t="s">
        <v>47</v>
      </c>
      <c r="B59" s="38"/>
      <c r="C59" s="39">
        <v>1544</v>
      </c>
      <c r="D59" s="39">
        <v>1323</v>
      </c>
      <c r="E59" s="39">
        <v>1164</v>
      </c>
      <c r="F59" s="40">
        <f>IF(D59&gt;0,100*E59/D59,0)</f>
        <v>87.98185941043084</v>
      </c>
      <c r="G59" s="41"/>
      <c r="H59" s="123">
        <v>48.980000000000004</v>
      </c>
      <c r="I59" s="124">
        <v>38.46</v>
      </c>
      <c r="J59" s="1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216</v>
      </c>
      <c r="D61" s="31">
        <v>200</v>
      </c>
      <c r="E61" s="31">
        <v>200</v>
      </c>
      <c r="F61" s="32"/>
      <c r="G61" s="32"/>
      <c r="H61" s="122">
        <v>5.4</v>
      </c>
      <c r="I61" s="122">
        <v>5</v>
      </c>
      <c r="J61" s="122"/>
      <c r="K61" s="33"/>
    </row>
    <row r="62" spans="1:11" s="34" customFormat="1" ht="11.25" customHeight="1">
      <c r="A62" s="36" t="s">
        <v>49</v>
      </c>
      <c r="B62" s="30"/>
      <c r="C62" s="31">
        <v>317</v>
      </c>
      <c r="D62" s="31">
        <v>225</v>
      </c>
      <c r="E62" s="31">
        <v>225</v>
      </c>
      <c r="F62" s="32"/>
      <c r="G62" s="32"/>
      <c r="H62" s="122">
        <v>5.407</v>
      </c>
      <c r="I62" s="122">
        <v>2.111</v>
      </c>
      <c r="J62" s="122"/>
      <c r="K62" s="33"/>
    </row>
    <row r="63" spans="1:11" s="34" customFormat="1" ht="11.25" customHeight="1">
      <c r="A63" s="36" t="s">
        <v>50</v>
      </c>
      <c r="B63" s="30"/>
      <c r="C63" s="31">
        <v>174</v>
      </c>
      <c r="D63" s="31">
        <v>105</v>
      </c>
      <c r="E63" s="31">
        <v>105</v>
      </c>
      <c r="F63" s="32"/>
      <c r="G63" s="32"/>
      <c r="H63" s="122">
        <v>7.35</v>
      </c>
      <c r="I63" s="122">
        <v>4.41</v>
      </c>
      <c r="J63" s="122"/>
      <c r="K63" s="33"/>
    </row>
    <row r="64" spans="1:11" s="43" customFormat="1" ht="11.25" customHeight="1">
      <c r="A64" s="37" t="s">
        <v>51</v>
      </c>
      <c r="B64" s="38"/>
      <c r="C64" s="39">
        <v>707</v>
      </c>
      <c r="D64" s="39">
        <v>530</v>
      </c>
      <c r="E64" s="39">
        <v>530</v>
      </c>
      <c r="F64" s="40">
        <f>IF(D64&gt;0,100*E64/D64,0)</f>
        <v>100</v>
      </c>
      <c r="G64" s="41"/>
      <c r="H64" s="123">
        <v>18.157</v>
      </c>
      <c r="I64" s="124">
        <v>11.521</v>
      </c>
      <c r="J64" s="12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512</v>
      </c>
      <c r="D66" s="39">
        <v>1084</v>
      </c>
      <c r="E66" s="39">
        <v>1073</v>
      </c>
      <c r="F66" s="40">
        <f>IF(D66&gt;0,100*E66/D66,0)</f>
        <v>98.98523985239852</v>
      </c>
      <c r="G66" s="41"/>
      <c r="H66" s="123">
        <v>17.408</v>
      </c>
      <c r="I66" s="124">
        <v>39.08</v>
      </c>
      <c r="J66" s="12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>
        <v>607</v>
      </c>
      <c r="D68" s="31">
        <v>600</v>
      </c>
      <c r="E68" s="31">
        <v>500</v>
      </c>
      <c r="F68" s="32"/>
      <c r="G68" s="32"/>
      <c r="H68" s="122">
        <v>18.975</v>
      </c>
      <c r="I68" s="122">
        <v>24</v>
      </c>
      <c r="J68" s="122"/>
      <c r="K68" s="33"/>
    </row>
    <row r="69" spans="1:11" s="34" customFormat="1" ht="11.25" customHeight="1">
      <c r="A69" s="36" t="s">
        <v>54</v>
      </c>
      <c r="B69" s="30"/>
      <c r="C69" s="31">
        <v>418</v>
      </c>
      <c r="D69" s="31">
        <v>400</v>
      </c>
      <c r="E69" s="31">
        <v>300</v>
      </c>
      <c r="F69" s="32"/>
      <c r="G69" s="32"/>
      <c r="H69" s="122">
        <v>12.933</v>
      </c>
      <c r="I69" s="122">
        <v>15</v>
      </c>
      <c r="J69" s="122"/>
      <c r="K69" s="33"/>
    </row>
    <row r="70" spans="1:11" s="43" customFormat="1" ht="11.25" customHeight="1">
      <c r="A70" s="37" t="s">
        <v>55</v>
      </c>
      <c r="B70" s="38"/>
      <c r="C70" s="39">
        <v>1025</v>
      </c>
      <c r="D70" s="39">
        <v>1000</v>
      </c>
      <c r="E70" s="39">
        <v>800</v>
      </c>
      <c r="F70" s="40">
        <f>IF(D70&gt;0,100*E70/D70,0)</f>
        <v>80</v>
      </c>
      <c r="G70" s="41"/>
      <c r="H70" s="123">
        <v>31.908</v>
      </c>
      <c r="I70" s="124">
        <v>39</v>
      </c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195</v>
      </c>
      <c r="D72" s="31">
        <v>224</v>
      </c>
      <c r="E72" s="31">
        <v>224</v>
      </c>
      <c r="F72" s="32"/>
      <c r="G72" s="32"/>
      <c r="H72" s="122">
        <v>4.671</v>
      </c>
      <c r="I72" s="122">
        <v>5.394</v>
      </c>
      <c r="J72" s="122"/>
      <c r="K72" s="33"/>
    </row>
    <row r="73" spans="1:11" s="34" customFormat="1" ht="11.25" customHeight="1">
      <c r="A73" s="36" t="s">
        <v>57</v>
      </c>
      <c r="B73" s="30"/>
      <c r="C73" s="31">
        <v>610</v>
      </c>
      <c r="D73" s="31">
        <v>615</v>
      </c>
      <c r="E73" s="31">
        <v>640</v>
      </c>
      <c r="F73" s="32"/>
      <c r="G73" s="32"/>
      <c r="H73" s="122">
        <v>20.15</v>
      </c>
      <c r="I73" s="122">
        <v>12.6</v>
      </c>
      <c r="J73" s="122"/>
      <c r="K73" s="33"/>
    </row>
    <row r="74" spans="1:11" s="34" customFormat="1" ht="11.25" customHeight="1">
      <c r="A74" s="36" t="s">
        <v>58</v>
      </c>
      <c r="B74" s="30"/>
      <c r="C74" s="31">
        <v>464</v>
      </c>
      <c r="D74" s="31">
        <v>480</v>
      </c>
      <c r="E74" s="31">
        <v>485</v>
      </c>
      <c r="F74" s="32"/>
      <c r="G74" s="32"/>
      <c r="H74" s="122">
        <v>18.56</v>
      </c>
      <c r="I74" s="122">
        <v>19.2</v>
      </c>
      <c r="J74" s="122"/>
      <c r="K74" s="33"/>
    </row>
    <row r="75" spans="1:11" s="34" customFormat="1" ht="11.25" customHeight="1">
      <c r="A75" s="36" t="s">
        <v>59</v>
      </c>
      <c r="B75" s="30"/>
      <c r="C75" s="31">
        <v>839</v>
      </c>
      <c r="D75" s="31">
        <v>839</v>
      </c>
      <c r="E75" s="31">
        <v>762</v>
      </c>
      <c r="F75" s="32"/>
      <c r="G75" s="32"/>
      <c r="H75" s="122">
        <v>20.469</v>
      </c>
      <c r="I75" s="122">
        <v>20.4694</v>
      </c>
      <c r="J75" s="122"/>
      <c r="K75" s="33"/>
    </row>
    <row r="76" spans="1:11" s="34" customFormat="1" ht="11.25" customHeight="1">
      <c r="A76" s="36" t="s">
        <v>60</v>
      </c>
      <c r="B76" s="30"/>
      <c r="C76" s="31">
        <v>190</v>
      </c>
      <c r="D76" s="31">
        <v>136</v>
      </c>
      <c r="E76" s="31">
        <v>150</v>
      </c>
      <c r="F76" s="32"/>
      <c r="G76" s="32"/>
      <c r="H76" s="122">
        <v>3.506</v>
      </c>
      <c r="I76" s="122">
        <v>4.012</v>
      </c>
      <c r="J76" s="122"/>
      <c r="K76" s="33"/>
    </row>
    <row r="77" spans="1:11" s="34" customFormat="1" ht="11.25" customHeight="1">
      <c r="A77" s="36" t="s">
        <v>61</v>
      </c>
      <c r="B77" s="30"/>
      <c r="C77" s="31">
        <v>152</v>
      </c>
      <c r="D77" s="31">
        <v>152</v>
      </c>
      <c r="E77" s="31">
        <v>116</v>
      </c>
      <c r="F77" s="32"/>
      <c r="G77" s="32"/>
      <c r="H77" s="122">
        <v>4.85</v>
      </c>
      <c r="I77" s="122">
        <v>3.42</v>
      </c>
      <c r="J77" s="122"/>
      <c r="K77" s="33"/>
    </row>
    <row r="78" spans="1:11" s="34" customFormat="1" ht="11.25" customHeight="1">
      <c r="A78" s="36" t="s">
        <v>62</v>
      </c>
      <c r="B78" s="30"/>
      <c r="C78" s="31">
        <v>476</v>
      </c>
      <c r="D78" s="31">
        <v>475</v>
      </c>
      <c r="E78" s="31">
        <v>436</v>
      </c>
      <c r="F78" s="32"/>
      <c r="G78" s="32"/>
      <c r="H78" s="122">
        <v>12.868</v>
      </c>
      <c r="I78" s="122">
        <v>15.2</v>
      </c>
      <c r="J78" s="122"/>
      <c r="K78" s="33"/>
    </row>
    <row r="79" spans="1:11" s="34" customFormat="1" ht="11.25" customHeight="1">
      <c r="A79" s="36" t="s">
        <v>63</v>
      </c>
      <c r="B79" s="30"/>
      <c r="C79" s="31">
        <v>750</v>
      </c>
      <c r="D79" s="31">
        <v>500</v>
      </c>
      <c r="E79" s="31">
        <v>600</v>
      </c>
      <c r="F79" s="32"/>
      <c r="G79" s="32"/>
      <c r="H79" s="122">
        <v>16.628</v>
      </c>
      <c r="I79" s="122">
        <v>14.676</v>
      </c>
      <c r="J79" s="122"/>
      <c r="K79" s="33"/>
    </row>
    <row r="80" spans="1:11" s="43" customFormat="1" ht="11.25" customHeight="1">
      <c r="A80" s="44" t="s">
        <v>64</v>
      </c>
      <c r="B80" s="38"/>
      <c r="C80" s="39">
        <v>3676</v>
      </c>
      <c r="D80" s="39">
        <v>3421</v>
      </c>
      <c r="E80" s="39">
        <v>3413</v>
      </c>
      <c r="F80" s="40">
        <f>IF(D80&gt;0,100*E80/D80,0)</f>
        <v>99.76615024846537</v>
      </c>
      <c r="G80" s="41"/>
      <c r="H80" s="123">
        <v>101.70199999999998</v>
      </c>
      <c r="I80" s="124">
        <v>94.9714</v>
      </c>
      <c r="J80" s="12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>
        <v>121</v>
      </c>
      <c r="D82" s="31">
        <v>121</v>
      </c>
      <c r="E82" s="31">
        <v>121</v>
      </c>
      <c r="F82" s="32"/>
      <c r="G82" s="32"/>
      <c r="H82" s="122">
        <v>1.816</v>
      </c>
      <c r="I82" s="122">
        <v>1.821</v>
      </c>
      <c r="J82" s="122"/>
      <c r="K82" s="33"/>
    </row>
    <row r="83" spans="1:11" s="34" customFormat="1" ht="11.25" customHeight="1">
      <c r="A83" s="36" t="s">
        <v>66</v>
      </c>
      <c r="B83" s="30"/>
      <c r="C83" s="31">
        <v>149</v>
      </c>
      <c r="D83" s="31">
        <v>150</v>
      </c>
      <c r="E83" s="31">
        <v>150</v>
      </c>
      <c r="F83" s="32"/>
      <c r="G83" s="32"/>
      <c r="H83" s="122">
        <v>2.974</v>
      </c>
      <c r="I83" s="122">
        <v>3</v>
      </c>
      <c r="J83" s="122"/>
      <c r="K83" s="33"/>
    </row>
    <row r="84" spans="1:11" s="43" customFormat="1" ht="11.25" customHeight="1">
      <c r="A84" s="37" t="s">
        <v>67</v>
      </c>
      <c r="B84" s="38"/>
      <c r="C84" s="39">
        <v>270</v>
      </c>
      <c r="D84" s="39">
        <v>271</v>
      </c>
      <c r="E84" s="39">
        <v>271</v>
      </c>
      <c r="F84" s="40">
        <f>IF(D84&gt;0,100*E84/D84,0)</f>
        <v>100</v>
      </c>
      <c r="G84" s="41"/>
      <c r="H84" s="123">
        <v>4.79</v>
      </c>
      <c r="I84" s="124">
        <v>4.821</v>
      </c>
      <c r="J84" s="124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35116</v>
      </c>
      <c r="D86" s="31">
        <v>33502</v>
      </c>
      <c r="E86" s="31">
        <v>33961.45354483898</v>
      </c>
      <c r="F86" s="32">
        <f>IF(D86&gt;0,100*E86/D86,0)</f>
        <v>101.37142124302721</v>
      </c>
      <c r="G86" s="32"/>
      <c r="H86" s="122">
        <v>995.0110000000002</v>
      </c>
      <c r="I86" s="122">
        <v>974.1634000000001</v>
      </c>
      <c r="J86" s="122"/>
      <c r="K86" s="33"/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35116</v>
      </c>
      <c r="D89" s="54">
        <v>33502</v>
      </c>
      <c r="E89" s="54">
        <v>33961.45354483898</v>
      </c>
      <c r="F89" s="55">
        <f>IF(D89&gt;0,100*E89/D89,0)</f>
        <v>101.37142124302721</v>
      </c>
      <c r="G89" s="41"/>
      <c r="H89" s="127">
        <v>995.0110000000002</v>
      </c>
      <c r="I89" s="128">
        <v>974.1634000000001</v>
      </c>
      <c r="J89" s="128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>
        <v>3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/>
      <c r="I9" s="122"/>
      <c r="J9" s="122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/>
      <c r="I10" s="122"/>
      <c r="J10" s="122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/>
      <c r="I11" s="122"/>
      <c r="J11" s="122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/>
      <c r="I12" s="122"/>
      <c r="J12" s="122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3"/>
      <c r="I13" s="124"/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3"/>
      <c r="I17" s="124"/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2"/>
      <c r="I19" s="122"/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3"/>
      <c r="I22" s="124"/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3"/>
      <c r="I24" s="124"/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3"/>
      <c r="I26" s="124"/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2"/>
      <c r="I28" s="122"/>
      <c r="J28" s="122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/>
      <c r="I29" s="122"/>
      <c r="J29" s="122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2"/>
      <c r="I30" s="122"/>
      <c r="J30" s="122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3"/>
      <c r="I31" s="124"/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2"/>
      <c r="I33" s="122"/>
      <c r="J33" s="122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2"/>
      <c r="I34" s="122"/>
      <c r="J34" s="122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2"/>
      <c r="I35" s="122"/>
      <c r="J35" s="122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2"/>
      <c r="I36" s="122"/>
      <c r="J36" s="122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3"/>
      <c r="I37" s="124"/>
      <c r="J37" s="12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3"/>
      <c r="I39" s="124"/>
      <c r="J39" s="12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2"/>
      <c r="I41" s="122"/>
      <c r="J41" s="122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2"/>
      <c r="I42" s="122"/>
      <c r="J42" s="122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2"/>
      <c r="I43" s="122"/>
      <c r="J43" s="122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2"/>
      <c r="I45" s="122"/>
      <c r="J45" s="122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2"/>
      <c r="I46" s="122"/>
      <c r="J46" s="122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2"/>
      <c r="I47" s="122"/>
      <c r="J47" s="122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2"/>
      <c r="I48" s="122"/>
      <c r="J48" s="122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2"/>
      <c r="I49" s="122"/>
      <c r="J49" s="122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3"/>
      <c r="I50" s="124"/>
      <c r="J50" s="12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3"/>
      <c r="I52" s="124"/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2"/>
      <c r="I54" s="122"/>
      <c r="J54" s="122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2"/>
      <c r="I55" s="122"/>
      <c r="J55" s="122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/>
      <c r="I56" s="122"/>
      <c r="J56" s="122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/>
      <c r="I57" s="122"/>
      <c r="J57" s="122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2"/>
      <c r="I58" s="122"/>
      <c r="J58" s="122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3"/>
      <c r="I59" s="124"/>
      <c r="J59" s="1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2"/>
      <c r="I61" s="122"/>
      <c r="J61" s="122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2"/>
      <c r="I62" s="122"/>
      <c r="J62" s="122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2"/>
      <c r="I63" s="122"/>
      <c r="J63" s="122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3"/>
      <c r="I64" s="124"/>
      <c r="J64" s="12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3"/>
      <c r="I66" s="124"/>
      <c r="J66" s="12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>
        <v>9</v>
      </c>
      <c r="D68" s="31">
        <v>12</v>
      </c>
      <c r="E68" s="31">
        <v>12</v>
      </c>
      <c r="F68" s="32"/>
      <c r="G68" s="32"/>
      <c r="H68" s="122">
        <v>0.5</v>
      </c>
      <c r="I68" s="122">
        <v>0.7</v>
      </c>
      <c r="J68" s="122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2"/>
      <c r="I69" s="122"/>
      <c r="J69" s="122"/>
      <c r="K69" s="33"/>
    </row>
    <row r="70" spans="1:11" s="43" customFormat="1" ht="11.25" customHeight="1">
      <c r="A70" s="37" t="s">
        <v>55</v>
      </c>
      <c r="B70" s="38"/>
      <c r="C70" s="39">
        <v>9</v>
      </c>
      <c r="D70" s="39">
        <v>12</v>
      </c>
      <c r="E70" s="39">
        <v>12</v>
      </c>
      <c r="F70" s="40">
        <f>IF(D70&gt;0,100*E70/D70,0)</f>
        <v>100</v>
      </c>
      <c r="G70" s="41"/>
      <c r="H70" s="123">
        <v>0.5</v>
      </c>
      <c r="I70" s="124">
        <v>0.7</v>
      </c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2"/>
      <c r="I72" s="122"/>
      <c r="J72" s="122"/>
      <c r="K72" s="33"/>
    </row>
    <row r="73" spans="1:11" s="34" customFormat="1" ht="11.25" customHeight="1">
      <c r="A73" s="36" t="s">
        <v>57</v>
      </c>
      <c r="B73" s="30"/>
      <c r="C73" s="31">
        <v>1882</v>
      </c>
      <c r="D73" s="31">
        <v>2795</v>
      </c>
      <c r="E73" s="31">
        <v>2800</v>
      </c>
      <c r="F73" s="32"/>
      <c r="G73" s="32"/>
      <c r="H73" s="122">
        <v>113.866</v>
      </c>
      <c r="I73" s="122">
        <v>210.55</v>
      </c>
      <c r="J73" s="122"/>
      <c r="K73" s="33"/>
    </row>
    <row r="74" spans="1:11" s="34" customFormat="1" ht="11.25" customHeight="1">
      <c r="A74" s="36" t="s">
        <v>58</v>
      </c>
      <c r="B74" s="30"/>
      <c r="C74" s="31">
        <v>14</v>
      </c>
      <c r="D74" s="31">
        <v>30</v>
      </c>
      <c r="E74" s="31">
        <v>30</v>
      </c>
      <c r="F74" s="32"/>
      <c r="G74" s="32"/>
      <c r="H74" s="122">
        <v>0.798</v>
      </c>
      <c r="I74" s="122">
        <v>1.71</v>
      </c>
      <c r="J74" s="122"/>
      <c r="K74" s="33"/>
    </row>
    <row r="75" spans="1:11" s="34" customFormat="1" ht="11.25" customHeight="1">
      <c r="A75" s="36" t="s">
        <v>59</v>
      </c>
      <c r="B75" s="30"/>
      <c r="C75" s="31">
        <v>1</v>
      </c>
      <c r="D75" s="31">
        <v>1</v>
      </c>
      <c r="E75" s="31"/>
      <c r="F75" s="32"/>
      <c r="G75" s="32"/>
      <c r="H75" s="122">
        <v>0.055</v>
      </c>
      <c r="I75" s="122">
        <v>0.055</v>
      </c>
      <c r="J75" s="122"/>
      <c r="K75" s="33"/>
    </row>
    <row r="76" spans="1:11" s="34" customFormat="1" ht="11.25" customHeight="1">
      <c r="A76" s="36" t="s">
        <v>60</v>
      </c>
      <c r="B76" s="30"/>
      <c r="C76" s="31">
        <v>2</v>
      </c>
      <c r="D76" s="31">
        <v>10</v>
      </c>
      <c r="E76" s="31">
        <v>10</v>
      </c>
      <c r="F76" s="32"/>
      <c r="G76" s="32"/>
      <c r="H76" s="122">
        <v>0.151</v>
      </c>
      <c r="I76" s="122">
        <v>0.5</v>
      </c>
      <c r="J76" s="122"/>
      <c r="K76" s="33"/>
    </row>
    <row r="77" spans="1:11" s="34" customFormat="1" ht="11.25" customHeight="1">
      <c r="A77" s="36" t="s">
        <v>61</v>
      </c>
      <c r="B77" s="30"/>
      <c r="C77" s="31">
        <v>19</v>
      </c>
      <c r="D77" s="31">
        <v>2</v>
      </c>
      <c r="E77" s="31">
        <v>6</v>
      </c>
      <c r="F77" s="32"/>
      <c r="G77" s="32"/>
      <c r="H77" s="122">
        <v>1.14</v>
      </c>
      <c r="I77" s="122">
        <v>0.088</v>
      </c>
      <c r="J77" s="122"/>
      <c r="K77" s="33"/>
    </row>
    <row r="78" spans="1:11" s="34" customFormat="1" ht="11.25" customHeight="1">
      <c r="A78" s="36" t="s">
        <v>62</v>
      </c>
      <c r="B78" s="30"/>
      <c r="C78" s="31">
        <v>13</v>
      </c>
      <c r="D78" s="31">
        <v>73</v>
      </c>
      <c r="E78" s="31">
        <v>74</v>
      </c>
      <c r="F78" s="32"/>
      <c r="G78" s="32"/>
      <c r="H78" s="122">
        <v>1.075</v>
      </c>
      <c r="I78" s="122">
        <v>4.745</v>
      </c>
      <c r="J78" s="122"/>
      <c r="K78" s="33"/>
    </row>
    <row r="79" spans="1:11" s="34" customFormat="1" ht="11.25" customHeight="1">
      <c r="A79" s="36" t="s">
        <v>63</v>
      </c>
      <c r="B79" s="30"/>
      <c r="C79" s="31">
        <v>3517</v>
      </c>
      <c r="D79" s="31">
        <v>5739</v>
      </c>
      <c r="E79" s="31">
        <v>5800</v>
      </c>
      <c r="F79" s="32"/>
      <c r="G79" s="32"/>
      <c r="H79" s="122">
        <v>266.686</v>
      </c>
      <c r="I79" s="122">
        <v>531.154</v>
      </c>
      <c r="J79" s="122"/>
      <c r="K79" s="33"/>
    </row>
    <row r="80" spans="1:11" s="43" customFormat="1" ht="11.25" customHeight="1">
      <c r="A80" s="44" t="s">
        <v>64</v>
      </c>
      <c r="B80" s="38"/>
      <c r="C80" s="39">
        <v>5448</v>
      </c>
      <c r="D80" s="39">
        <v>8650</v>
      </c>
      <c r="E80" s="39">
        <v>8720</v>
      </c>
      <c r="F80" s="40">
        <f>IF(D80&gt;0,100*E80/D80,0)</f>
        <v>100.8092485549133</v>
      </c>
      <c r="G80" s="41"/>
      <c r="H80" s="123">
        <v>383.77099999999996</v>
      </c>
      <c r="I80" s="124">
        <v>748.802</v>
      </c>
      <c r="J80" s="12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2"/>
      <c r="I82" s="122"/>
      <c r="J82" s="122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2"/>
      <c r="I83" s="122"/>
      <c r="J83" s="122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3"/>
      <c r="I84" s="124"/>
      <c r="J84" s="124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5457</v>
      </c>
      <c r="D86" s="31">
        <v>8662</v>
      </c>
      <c r="E86" s="31">
        <v>8732</v>
      </c>
      <c r="F86" s="32">
        <f>IF(D86&gt;0,100*E86/D86,0)</f>
        <v>100.80812745324405</v>
      </c>
      <c r="G86" s="32"/>
      <c r="H86" s="122">
        <v>384.27099999999996</v>
      </c>
      <c r="I86" s="122">
        <v>749.5020000000001</v>
      </c>
      <c r="J86" s="122"/>
      <c r="K86" s="33"/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5457</v>
      </c>
      <c r="D89" s="54">
        <v>8662</v>
      </c>
      <c r="E89" s="54">
        <v>8732</v>
      </c>
      <c r="F89" s="55">
        <f>IF(D89&gt;0,100*E89/D89,0)</f>
        <v>100.80812745324405</v>
      </c>
      <c r="G89" s="41"/>
      <c r="H89" s="127">
        <v>384.27099999999996</v>
      </c>
      <c r="I89" s="128">
        <v>749.5020000000001</v>
      </c>
      <c r="J89" s="128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N106"/>
  <sheetViews>
    <sheetView zoomScaleSheetLayoutView="100" zoomScalePageLayoutView="0" workbookViewId="0" topLeftCell="A1">
      <selection activeCell="K54" sqref="K54"/>
    </sheetView>
  </sheetViews>
  <sheetFormatPr defaultColWidth="11.421875" defaultRowHeight="15"/>
  <cols>
    <col min="1" max="1" width="12.28125" style="101" customWidth="1"/>
    <col min="2" max="2" width="14.00390625" style="101" customWidth="1"/>
    <col min="3" max="3" width="12.8515625" style="101" customWidth="1"/>
    <col min="4" max="4" width="12.421875" style="101" customWidth="1"/>
    <col min="5" max="5" width="1.7109375" style="101" customWidth="1"/>
    <col min="6" max="7" width="12.28125" style="101" customWidth="1"/>
    <col min="8" max="8" width="12.7109375" style="101" customWidth="1"/>
    <col min="9" max="9" width="12.57421875" style="101" customWidth="1"/>
    <col min="10" max="10" width="8.140625" style="101" customWidth="1"/>
    <col min="11" max="16384" width="11.57421875" style="101" customWidth="1"/>
  </cols>
  <sheetData>
    <row r="1" spans="1:9" ht="12.75">
      <c r="A1" s="100"/>
      <c r="B1" s="100"/>
      <c r="C1" s="100"/>
      <c r="D1" s="100"/>
      <c r="E1" s="100"/>
      <c r="F1" s="100"/>
      <c r="G1" s="100"/>
      <c r="H1" s="100"/>
      <c r="I1" s="100"/>
    </row>
    <row r="2" spans="1:9" ht="12.75">
      <c r="A2" s="100"/>
      <c r="B2" s="100"/>
      <c r="C2" s="100"/>
      <c r="D2" s="100"/>
      <c r="E2" s="100"/>
      <c r="F2" s="100"/>
      <c r="G2" s="100"/>
      <c r="H2" s="100"/>
      <c r="I2" s="100"/>
    </row>
    <row r="3" spans="1:9" ht="15">
      <c r="A3" s="189" t="s">
        <v>231</v>
      </c>
      <c r="B3" s="189"/>
      <c r="C3" s="189"/>
      <c r="D3" s="189"/>
      <c r="E3" s="189"/>
      <c r="F3" s="189"/>
      <c r="G3" s="189"/>
      <c r="H3" s="189"/>
      <c r="I3" s="189"/>
    </row>
    <row r="4" spans="1:9" ht="12.75">
      <c r="A4" s="100"/>
      <c r="B4" s="100"/>
      <c r="C4" s="100"/>
      <c r="D4" s="100"/>
      <c r="E4" s="100"/>
      <c r="F4" s="100"/>
      <c r="G4" s="100"/>
      <c r="H4" s="100"/>
      <c r="I4" s="100"/>
    </row>
    <row r="5" spans="1:9" ht="12.75">
      <c r="A5" s="100"/>
      <c r="B5" s="100"/>
      <c r="C5" s="100"/>
      <c r="D5" s="100"/>
      <c r="E5" s="100"/>
      <c r="F5" s="100"/>
      <c r="G5" s="100"/>
      <c r="H5" s="100"/>
      <c r="I5" s="100"/>
    </row>
    <row r="6" spans="1:9" ht="12.75">
      <c r="A6" s="100"/>
      <c r="B6" s="100"/>
      <c r="C6" s="100"/>
      <c r="D6" s="100"/>
      <c r="E6" s="100"/>
      <c r="F6" s="100"/>
      <c r="G6" s="100"/>
      <c r="H6" s="100"/>
      <c r="I6" s="100"/>
    </row>
    <row r="7" spans="1:9" ht="12.75">
      <c r="A7" s="102" t="s">
        <v>232</v>
      </c>
      <c r="B7" s="103"/>
      <c r="C7" s="103"/>
      <c r="D7" s="104"/>
      <c r="E7" s="104"/>
      <c r="F7" s="104"/>
      <c r="G7" s="104"/>
      <c r="H7" s="104"/>
      <c r="I7" s="104"/>
    </row>
    <row r="8" spans="1:9" ht="12.75">
      <c r="A8" s="100"/>
      <c r="B8" s="100"/>
      <c r="C8" s="100"/>
      <c r="D8" s="100"/>
      <c r="E8" s="100"/>
      <c r="F8" s="100"/>
      <c r="G8" s="100"/>
      <c r="H8" s="100"/>
      <c r="I8" s="100"/>
    </row>
    <row r="9" spans="1:9" ht="12.75">
      <c r="A9" s="105" t="s">
        <v>233</v>
      </c>
      <c r="B9" s="100"/>
      <c r="C9" s="100"/>
      <c r="D9" s="100"/>
      <c r="E9" s="100"/>
      <c r="F9" s="100"/>
      <c r="G9" s="100"/>
      <c r="H9" s="100"/>
      <c r="I9" s="100"/>
    </row>
    <row r="10" spans="1:9" ht="12.75">
      <c r="A10" s="100"/>
      <c r="B10" s="100"/>
      <c r="C10" s="100"/>
      <c r="D10" s="100"/>
      <c r="E10" s="100"/>
      <c r="F10" s="100"/>
      <c r="G10" s="100"/>
      <c r="H10" s="100"/>
      <c r="I10" s="100"/>
    </row>
    <row r="11" spans="1:9" ht="12.75">
      <c r="A11" s="106"/>
      <c r="B11" s="107"/>
      <c r="C11" s="107"/>
      <c r="D11" s="108" t="s">
        <v>234</v>
      </c>
      <c r="E11" s="109"/>
      <c r="F11" s="106"/>
      <c r="G11" s="107"/>
      <c r="H11" s="107"/>
      <c r="I11" s="108" t="s">
        <v>234</v>
      </c>
    </row>
    <row r="12" spans="1:9" ht="12.75">
      <c r="A12" s="110"/>
      <c r="B12" s="111"/>
      <c r="C12" s="111"/>
      <c r="D12" s="112"/>
      <c r="E12" s="109"/>
      <c r="F12" s="110"/>
      <c r="G12" s="111"/>
      <c r="H12" s="111"/>
      <c r="I12" s="112"/>
    </row>
    <row r="13" spans="1:9" ht="5.25" customHeight="1">
      <c r="A13" s="113"/>
      <c r="B13" s="114"/>
      <c r="C13" s="114"/>
      <c r="D13" s="115"/>
      <c r="E13" s="109"/>
      <c r="F13" s="113"/>
      <c r="G13" s="114"/>
      <c r="H13" s="114"/>
      <c r="I13" s="115"/>
    </row>
    <row r="14" spans="1:9" ht="12.75">
      <c r="A14" s="110" t="s">
        <v>235</v>
      </c>
      <c r="B14" s="111"/>
      <c r="C14" s="111"/>
      <c r="D14" s="112">
        <v>9</v>
      </c>
      <c r="E14" s="109"/>
      <c r="F14" s="110" t="s">
        <v>267</v>
      </c>
      <c r="G14" s="111"/>
      <c r="H14" s="111"/>
      <c r="I14" s="112">
        <v>41</v>
      </c>
    </row>
    <row r="15" spans="1:9" ht="5.25" customHeight="1">
      <c r="A15" s="113"/>
      <c r="B15" s="114"/>
      <c r="C15" s="114"/>
      <c r="D15" s="115"/>
      <c r="E15" s="109"/>
      <c r="F15" s="113"/>
      <c r="G15" s="114"/>
      <c r="H15" s="114"/>
      <c r="I15" s="115"/>
    </row>
    <row r="16" spans="1:9" ht="12.75">
      <c r="A16" s="110" t="s">
        <v>236</v>
      </c>
      <c r="B16" s="111"/>
      <c r="C16" s="111"/>
      <c r="D16" s="112">
        <v>10</v>
      </c>
      <c r="E16" s="109"/>
      <c r="F16" s="110" t="s">
        <v>268</v>
      </c>
      <c r="G16" s="111"/>
      <c r="H16" s="111"/>
      <c r="I16" s="112">
        <v>42</v>
      </c>
    </row>
    <row r="17" spans="1:9" ht="5.25" customHeight="1">
      <c r="A17" s="113"/>
      <c r="B17" s="114"/>
      <c r="C17" s="114"/>
      <c r="D17" s="115"/>
      <c r="E17" s="109"/>
      <c r="F17" s="113"/>
      <c r="G17" s="114"/>
      <c r="H17" s="114"/>
      <c r="I17" s="115"/>
    </row>
    <row r="18" spans="1:9" ht="12.75">
      <c r="A18" s="110" t="s">
        <v>237</v>
      </c>
      <c r="B18" s="111"/>
      <c r="C18" s="111"/>
      <c r="D18" s="112">
        <v>11</v>
      </c>
      <c r="E18" s="109"/>
      <c r="F18" s="110" t="s">
        <v>269</v>
      </c>
      <c r="G18" s="111"/>
      <c r="H18" s="111"/>
      <c r="I18" s="112">
        <v>43</v>
      </c>
    </row>
    <row r="19" spans="1:9" ht="5.25" customHeight="1">
      <c r="A19" s="113"/>
      <c r="B19" s="114"/>
      <c r="C19" s="114"/>
      <c r="D19" s="115"/>
      <c r="E19" s="109"/>
      <c r="F19" s="113"/>
      <c r="G19" s="114"/>
      <c r="H19" s="114"/>
      <c r="I19" s="115"/>
    </row>
    <row r="20" spans="1:9" ht="12.75">
      <c r="A20" s="110" t="s">
        <v>238</v>
      </c>
      <c r="B20" s="111"/>
      <c r="C20" s="111"/>
      <c r="D20" s="112">
        <v>12</v>
      </c>
      <c r="E20" s="109"/>
      <c r="F20" s="110" t="s">
        <v>270</v>
      </c>
      <c r="G20" s="111"/>
      <c r="H20" s="111"/>
      <c r="I20" s="112">
        <v>44</v>
      </c>
    </row>
    <row r="21" spans="1:9" ht="5.25" customHeight="1">
      <c r="A21" s="113"/>
      <c r="B21" s="114"/>
      <c r="C21" s="114"/>
      <c r="D21" s="115"/>
      <c r="E21" s="109"/>
      <c r="F21" s="113"/>
      <c r="G21" s="114"/>
      <c r="H21" s="114"/>
      <c r="I21" s="115"/>
    </row>
    <row r="22" spans="1:9" ht="12.75">
      <c r="A22" s="110" t="s">
        <v>239</v>
      </c>
      <c r="B22" s="111"/>
      <c r="C22" s="111"/>
      <c r="D22" s="112">
        <v>13</v>
      </c>
      <c r="E22" s="109"/>
      <c r="F22" s="110" t="s">
        <v>271</v>
      </c>
      <c r="G22" s="111"/>
      <c r="H22" s="111"/>
      <c r="I22" s="112">
        <v>45</v>
      </c>
    </row>
    <row r="23" spans="1:9" ht="5.25" customHeight="1">
      <c r="A23" s="113"/>
      <c r="B23" s="114"/>
      <c r="C23" s="114"/>
      <c r="D23" s="115"/>
      <c r="E23" s="109"/>
      <c r="F23" s="113"/>
      <c r="G23" s="114"/>
      <c r="H23" s="114"/>
      <c r="I23" s="115"/>
    </row>
    <row r="24" spans="1:9" ht="12.75">
      <c r="A24" s="110" t="s">
        <v>240</v>
      </c>
      <c r="B24" s="111"/>
      <c r="C24" s="111"/>
      <c r="D24" s="112">
        <v>14</v>
      </c>
      <c r="E24" s="109"/>
      <c r="F24" s="110" t="s">
        <v>272</v>
      </c>
      <c r="G24" s="111"/>
      <c r="H24" s="111"/>
      <c r="I24" s="112">
        <v>46</v>
      </c>
    </row>
    <row r="25" spans="1:9" ht="5.25" customHeight="1">
      <c r="A25" s="113"/>
      <c r="B25" s="114"/>
      <c r="C25" s="114"/>
      <c r="D25" s="115"/>
      <c r="E25" s="109"/>
      <c r="F25" s="113"/>
      <c r="G25" s="114"/>
      <c r="H25" s="114"/>
      <c r="I25" s="115"/>
    </row>
    <row r="26" spans="1:9" ht="12.75">
      <c r="A26" s="110" t="s">
        <v>241</v>
      </c>
      <c r="B26" s="111"/>
      <c r="C26" s="111"/>
      <c r="D26" s="112">
        <v>15</v>
      </c>
      <c r="E26" s="109"/>
      <c r="F26" s="110" t="s">
        <v>273</v>
      </c>
      <c r="G26" s="111"/>
      <c r="H26" s="111"/>
      <c r="I26" s="112">
        <v>47</v>
      </c>
    </row>
    <row r="27" spans="1:9" ht="5.25" customHeight="1">
      <c r="A27" s="113"/>
      <c r="B27" s="114"/>
      <c r="C27" s="114"/>
      <c r="D27" s="115"/>
      <c r="E27" s="109"/>
      <c r="F27" s="113"/>
      <c r="G27" s="114"/>
      <c r="H27" s="114"/>
      <c r="I27" s="115"/>
    </row>
    <row r="28" spans="1:9" ht="12.75">
      <c r="A28" s="110" t="s">
        <v>242</v>
      </c>
      <c r="B28" s="111"/>
      <c r="C28" s="111"/>
      <c r="D28" s="112">
        <v>16</v>
      </c>
      <c r="E28" s="109"/>
      <c r="F28" s="110" t="s">
        <v>274</v>
      </c>
      <c r="G28" s="111"/>
      <c r="H28" s="111"/>
      <c r="I28" s="112">
        <v>48</v>
      </c>
    </row>
    <row r="29" spans="1:9" ht="5.25" customHeight="1">
      <c r="A29" s="113"/>
      <c r="B29" s="114"/>
      <c r="C29" s="114"/>
      <c r="D29" s="115"/>
      <c r="E29" s="109"/>
      <c r="F29" s="113"/>
      <c r="G29" s="114"/>
      <c r="H29" s="114"/>
      <c r="I29" s="115"/>
    </row>
    <row r="30" spans="1:9" ht="12.75">
      <c r="A30" s="110" t="s">
        <v>243</v>
      </c>
      <c r="B30" s="111"/>
      <c r="C30" s="111"/>
      <c r="D30" s="112">
        <v>17</v>
      </c>
      <c r="E30" s="109"/>
      <c r="F30" s="110" t="s">
        <v>275</v>
      </c>
      <c r="G30" s="111"/>
      <c r="H30" s="111"/>
      <c r="I30" s="112">
        <v>49</v>
      </c>
    </row>
    <row r="31" spans="1:9" ht="5.25" customHeight="1">
      <c r="A31" s="113"/>
      <c r="B31" s="114"/>
      <c r="C31" s="114"/>
      <c r="D31" s="115"/>
      <c r="E31" s="109"/>
      <c r="F31" s="113"/>
      <c r="G31" s="114"/>
      <c r="H31" s="114"/>
      <c r="I31" s="115"/>
    </row>
    <row r="32" spans="1:9" ht="12.75">
      <c r="A32" s="110" t="s">
        <v>244</v>
      </c>
      <c r="B32" s="111"/>
      <c r="C32" s="111"/>
      <c r="D32" s="112">
        <v>18</v>
      </c>
      <c r="E32" s="109"/>
      <c r="F32" s="110" t="s">
        <v>276</v>
      </c>
      <c r="G32" s="111"/>
      <c r="H32" s="111"/>
      <c r="I32" s="112">
        <v>50</v>
      </c>
    </row>
    <row r="33" spans="1:9" ht="5.25" customHeight="1">
      <c r="A33" s="113"/>
      <c r="B33" s="114"/>
      <c r="C33" s="114"/>
      <c r="D33" s="115"/>
      <c r="E33" s="109"/>
      <c r="F33" s="113"/>
      <c r="G33" s="114"/>
      <c r="H33" s="114"/>
      <c r="I33" s="115"/>
    </row>
    <row r="34" spans="1:9" ht="12.75">
      <c r="A34" s="110" t="s">
        <v>245</v>
      </c>
      <c r="B34" s="111"/>
      <c r="C34" s="111"/>
      <c r="D34" s="112">
        <v>19</v>
      </c>
      <c r="E34" s="109"/>
      <c r="F34" s="110" t="s">
        <v>277</v>
      </c>
      <c r="G34" s="111"/>
      <c r="H34" s="111"/>
      <c r="I34" s="112">
        <v>51</v>
      </c>
    </row>
    <row r="35" spans="1:9" ht="5.25" customHeight="1">
      <c r="A35" s="113"/>
      <c r="B35" s="114"/>
      <c r="C35" s="114"/>
      <c r="D35" s="115"/>
      <c r="E35" s="109"/>
      <c r="F35" s="113"/>
      <c r="G35" s="114"/>
      <c r="H35" s="114"/>
      <c r="I35" s="115"/>
    </row>
    <row r="36" spans="1:9" ht="12.75">
      <c r="A36" s="110" t="s">
        <v>246</v>
      </c>
      <c r="B36" s="111"/>
      <c r="C36" s="111"/>
      <c r="D36" s="112">
        <v>20</v>
      </c>
      <c r="E36" s="109"/>
      <c r="F36" s="110" t="s">
        <v>278</v>
      </c>
      <c r="G36" s="111"/>
      <c r="H36" s="111"/>
      <c r="I36" s="112">
        <v>52</v>
      </c>
    </row>
    <row r="37" spans="1:9" ht="5.25" customHeight="1">
      <c r="A37" s="113"/>
      <c r="B37" s="114"/>
      <c r="C37" s="114"/>
      <c r="D37" s="115"/>
      <c r="E37" s="109"/>
      <c r="F37" s="113"/>
      <c r="G37" s="114"/>
      <c r="H37" s="114"/>
      <c r="I37" s="115"/>
    </row>
    <row r="38" spans="1:9" ht="12.75">
      <c r="A38" s="110" t="s">
        <v>247</v>
      </c>
      <c r="B38" s="111"/>
      <c r="C38" s="111"/>
      <c r="D38" s="112">
        <v>21</v>
      </c>
      <c r="E38" s="109"/>
      <c r="F38" s="110" t="s">
        <v>279</v>
      </c>
      <c r="G38" s="111"/>
      <c r="H38" s="111"/>
      <c r="I38" s="112">
        <v>53</v>
      </c>
    </row>
    <row r="39" spans="1:9" ht="5.25" customHeight="1">
      <c r="A39" s="113"/>
      <c r="B39" s="114"/>
      <c r="C39" s="114"/>
      <c r="D39" s="115"/>
      <c r="E39" s="109"/>
      <c r="F39" s="113"/>
      <c r="G39" s="114"/>
      <c r="H39" s="114"/>
      <c r="I39" s="115"/>
    </row>
    <row r="40" spans="1:9" ht="12.75">
      <c r="A40" s="110" t="s">
        <v>248</v>
      </c>
      <c r="B40" s="111"/>
      <c r="C40" s="111"/>
      <c r="D40" s="112">
        <v>22</v>
      </c>
      <c r="E40" s="109"/>
      <c r="F40" s="110" t="s">
        <v>280</v>
      </c>
      <c r="G40" s="111"/>
      <c r="H40" s="111"/>
      <c r="I40" s="112"/>
    </row>
    <row r="41" spans="1:9" ht="5.25" customHeight="1">
      <c r="A41" s="113"/>
      <c r="B41" s="114"/>
      <c r="C41" s="114"/>
      <c r="D41" s="115"/>
      <c r="E41" s="109"/>
      <c r="F41" s="113"/>
      <c r="G41" s="114"/>
      <c r="H41" s="114"/>
      <c r="I41" s="115"/>
    </row>
    <row r="42" spans="1:9" ht="12.75">
      <c r="A42" s="110" t="s">
        <v>249</v>
      </c>
      <c r="B42" s="111"/>
      <c r="C42" s="111"/>
      <c r="D42" s="112">
        <v>23</v>
      </c>
      <c r="E42" s="109"/>
      <c r="F42" s="110"/>
      <c r="G42" s="111"/>
      <c r="H42" s="111"/>
      <c r="I42" s="112"/>
    </row>
    <row r="43" spans="1:9" ht="5.25" customHeight="1">
      <c r="A43" s="113"/>
      <c r="B43" s="114"/>
      <c r="C43" s="114"/>
      <c r="D43" s="115"/>
      <c r="E43" s="109"/>
      <c r="F43" s="113"/>
      <c r="G43" s="114"/>
      <c r="H43" s="114"/>
      <c r="I43" s="115"/>
    </row>
    <row r="44" spans="1:9" ht="12.75">
      <c r="A44" s="110" t="s">
        <v>250</v>
      </c>
      <c r="B44" s="111"/>
      <c r="C44" s="111"/>
      <c r="D44" s="112">
        <v>24</v>
      </c>
      <c r="E44" s="109"/>
      <c r="F44" s="110"/>
      <c r="G44" s="111"/>
      <c r="H44" s="111"/>
      <c r="I44" s="112"/>
    </row>
    <row r="45" spans="1:9" ht="5.25" customHeight="1">
      <c r="A45" s="113"/>
      <c r="B45" s="114"/>
      <c r="C45" s="114"/>
      <c r="D45" s="115"/>
      <c r="E45" s="109"/>
      <c r="F45" s="113"/>
      <c r="G45" s="114"/>
      <c r="H45" s="114"/>
      <c r="I45" s="115"/>
    </row>
    <row r="46" spans="1:9" ht="12.75">
      <c r="A46" s="110" t="s">
        <v>251</v>
      </c>
      <c r="B46" s="111"/>
      <c r="C46" s="111"/>
      <c r="D46" s="112">
        <v>25</v>
      </c>
      <c r="E46" s="109"/>
      <c r="F46" s="110"/>
      <c r="G46" s="111"/>
      <c r="H46" s="111"/>
      <c r="I46" s="112"/>
    </row>
    <row r="47" spans="1:9" ht="5.25" customHeight="1">
      <c r="A47" s="113"/>
      <c r="B47" s="114"/>
      <c r="C47" s="114"/>
      <c r="D47" s="115"/>
      <c r="E47" s="109"/>
      <c r="F47" s="113"/>
      <c r="G47" s="114"/>
      <c r="H47" s="114"/>
      <c r="I47" s="115"/>
    </row>
    <row r="48" spans="1:9" ht="12.75">
      <c r="A48" s="110" t="s">
        <v>252</v>
      </c>
      <c r="B48" s="111"/>
      <c r="C48" s="111"/>
      <c r="D48" s="112">
        <v>26</v>
      </c>
      <c r="E48" s="109"/>
      <c r="F48" s="110"/>
      <c r="G48" s="111"/>
      <c r="H48" s="111"/>
      <c r="I48" s="112"/>
    </row>
    <row r="49" spans="1:9" ht="5.25" customHeight="1">
      <c r="A49" s="113"/>
      <c r="B49" s="114"/>
      <c r="C49" s="114"/>
      <c r="D49" s="115"/>
      <c r="E49" s="109"/>
      <c r="F49" s="113"/>
      <c r="G49" s="114"/>
      <c r="H49" s="114"/>
      <c r="I49" s="115"/>
    </row>
    <row r="50" spans="1:9" ht="12.75">
      <c r="A50" s="110" t="s">
        <v>253</v>
      </c>
      <c r="B50" s="111"/>
      <c r="C50" s="111"/>
      <c r="D50" s="112">
        <v>27</v>
      </c>
      <c r="E50" s="109"/>
      <c r="F50" s="110"/>
      <c r="G50" s="111"/>
      <c r="H50" s="111"/>
      <c r="I50" s="112"/>
    </row>
    <row r="51" spans="1:9" ht="5.25" customHeight="1">
      <c r="A51" s="113"/>
      <c r="B51" s="114"/>
      <c r="C51" s="114"/>
      <c r="D51" s="115"/>
      <c r="E51" s="109"/>
      <c r="F51" s="113"/>
      <c r="G51" s="114"/>
      <c r="H51" s="114"/>
      <c r="I51" s="115"/>
    </row>
    <row r="52" spans="1:9" ht="12.75">
      <c r="A52" s="110" t="s">
        <v>254</v>
      </c>
      <c r="B52" s="111"/>
      <c r="C52" s="111"/>
      <c r="D52" s="112">
        <v>28</v>
      </c>
      <c r="E52" s="109"/>
      <c r="F52" s="110"/>
      <c r="G52" s="111"/>
      <c r="H52" s="111"/>
      <c r="I52" s="112"/>
    </row>
    <row r="53" spans="1:9" ht="5.25" customHeight="1">
      <c r="A53" s="113"/>
      <c r="B53" s="114"/>
      <c r="C53" s="114"/>
      <c r="D53" s="115"/>
      <c r="E53" s="109"/>
      <c r="F53" s="113"/>
      <c r="G53" s="114"/>
      <c r="H53" s="114"/>
      <c r="I53" s="115"/>
    </row>
    <row r="54" spans="1:9" ht="12.75">
      <c r="A54" s="110" t="s">
        <v>255</v>
      </c>
      <c r="B54" s="111"/>
      <c r="C54" s="111"/>
      <c r="D54" s="112">
        <v>29</v>
      </c>
      <c r="E54" s="109"/>
      <c r="F54" s="110"/>
      <c r="G54" s="111"/>
      <c r="H54" s="111"/>
      <c r="I54" s="112"/>
    </row>
    <row r="55" spans="1:9" ht="5.25" customHeight="1">
      <c r="A55" s="113"/>
      <c r="B55" s="114"/>
      <c r="C55" s="114"/>
      <c r="D55" s="115"/>
      <c r="E55" s="109"/>
      <c r="F55" s="113"/>
      <c r="G55" s="114"/>
      <c r="H55" s="114"/>
      <c r="I55" s="115"/>
    </row>
    <row r="56" spans="1:9" ht="12.75">
      <c r="A56" s="110" t="s">
        <v>256</v>
      </c>
      <c r="B56" s="111"/>
      <c r="C56" s="111"/>
      <c r="D56" s="112">
        <v>30</v>
      </c>
      <c r="E56" s="109"/>
      <c r="F56" s="110"/>
      <c r="G56" s="111"/>
      <c r="H56" s="111"/>
      <c r="I56" s="112"/>
    </row>
    <row r="57" spans="1:9" ht="5.25" customHeight="1">
      <c r="A57" s="113"/>
      <c r="B57" s="114"/>
      <c r="C57" s="114"/>
      <c r="D57" s="115"/>
      <c r="E57" s="109"/>
      <c r="F57" s="113"/>
      <c r="G57" s="114"/>
      <c r="H57" s="114"/>
      <c r="I57" s="115"/>
    </row>
    <row r="58" spans="1:9" ht="12.75">
      <c r="A58" s="110" t="s">
        <v>257</v>
      </c>
      <c r="B58" s="111"/>
      <c r="C58" s="111"/>
      <c r="D58" s="112">
        <v>31</v>
      </c>
      <c r="E58" s="109"/>
      <c r="F58" s="110"/>
      <c r="G58" s="111"/>
      <c r="H58" s="111"/>
      <c r="I58" s="112"/>
    </row>
    <row r="59" spans="1:9" ht="5.25" customHeight="1">
      <c r="A59" s="113"/>
      <c r="B59" s="114"/>
      <c r="C59" s="114"/>
      <c r="D59" s="115"/>
      <c r="E59" s="109"/>
      <c r="F59" s="113"/>
      <c r="G59" s="114"/>
      <c r="H59" s="114"/>
      <c r="I59" s="115"/>
    </row>
    <row r="60" spans="1:9" ht="12.75">
      <c r="A60" s="110" t="s">
        <v>258</v>
      </c>
      <c r="B60" s="111"/>
      <c r="C60" s="111"/>
      <c r="D60" s="112">
        <v>32</v>
      </c>
      <c r="E60" s="109"/>
      <c r="F60" s="110"/>
      <c r="G60" s="111"/>
      <c r="H60" s="111"/>
      <c r="I60" s="112"/>
    </row>
    <row r="61" spans="1:9" ht="5.25" customHeight="1">
      <c r="A61" s="113"/>
      <c r="B61" s="114"/>
      <c r="C61" s="114"/>
      <c r="D61" s="115"/>
      <c r="E61" s="109"/>
      <c r="F61" s="113"/>
      <c r="G61" s="114"/>
      <c r="H61" s="114"/>
      <c r="I61" s="115"/>
    </row>
    <row r="62" spans="1:9" ht="12.75">
      <c r="A62" s="110" t="s">
        <v>259</v>
      </c>
      <c r="B62" s="111"/>
      <c r="C62" s="111"/>
      <c r="D62" s="112">
        <v>33</v>
      </c>
      <c r="E62" s="109"/>
      <c r="F62" s="110"/>
      <c r="G62" s="111"/>
      <c r="H62" s="111"/>
      <c r="I62" s="112"/>
    </row>
    <row r="63" spans="1:9" ht="5.25" customHeight="1">
      <c r="A63" s="113"/>
      <c r="B63" s="114"/>
      <c r="C63" s="114"/>
      <c r="D63" s="115"/>
      <c r="E63" s="109"/>
      <c r="F63" s="113"/>
      <c r="G63" s="114"/>
      <c r="H63" s="114"/>
      <c r="I63" s="115"/>
    </row>
    <row r="64" spans="1:9" ht="12.75">
      <c r="A64" s="110" t="s">
        <v>260</v>
      </c>
      <c r="B64" s="111"/>
      <c r="C64" s="111"/>
      <c r="D64" s="112">
        <v>34</v>
      </c>
      <c r="E64" s="109"/>
      <c r="F64" s="110"/>
      <c r="G64" s="111"/>
      <c r="H64" s="111"/>
      <c r="I64" s="112"/>
    </row>
    <row r="65" spans="1:9" ht="5.25" customHeight="1">
      <c r="A65" s="113"/>
      <c r="B65" s="114"/>
      <c r="C65" s="114"/>
      <c r="D65" s="115"/>
      <c r="E65" s="109"/>
      <c r="F65" s="113"/>
      <c r="G65" s="114"/>
      <c r="H65" s="114"/>
      <c r="I65" s="115"/>
    </row>
    <row r="66" spans="1:9" ht="12.75">
      <c r="A66" s="110" t="s">
        <v>261</v>
      </c>
      <c r="B66" s="111"/>
      <c r="C66" s="111"/>
      <c r="D66" s="112">
        <v>35</v>
      </c>
      <c r="E66" s="109"/>
      <c r="F66" s="110"/>
      <c r="G66" s="111"/>
      <c r="H66" s="111"/>
      <c r="I66" s="112"/>
    </row>
    <row r="67" spans="1:9" ht="5.25" customHeight="1">
      <c r="A67" s="113"/>
      <c r="B67" s="114"/>
      <c r="C67" s="114"/>
      <c r="D67" s="115"/>
      <c r="E67" s="109"/>
      <c r="F67" s="113"/>
      <c r="G67" s="114"/>
      <c r="H67" s="114"/>
      <c r="I67" s="115"/>
    </row>
    <row r="68" spans="1:9" ht="12.75">
      <c r="A68" s="110" t="s">
        <v>262</v>
      </c>
      <c r="B68" s="111"/>
      <c r="C68" s="111"/>
      <c r="D68" s="112">
        <v>36</v>
      </c>
      <c r="E68" s="109"/>
      <c r="F68" s="110"/>
      <c r="G68" s="111"/>
      <c r="H68" s="111"/>
      <c r="I68" s="112"/>
    </row>
    <row r="69" spans="1:9" ht="5.25" customHeight="1">
      <c r="A69" s="113"/>
      <c r="B69" s="114"/>
      <c r="C69" s="114"/>
      <c r="D69" s="115"/>
      <c r="E69" s="109"/>
      <c r="F69" s="113"/>
      <c r="G69" s="114"/>
      <c r="H69" s="114"/>
      <c r="I69" s="115"/>
    </row>
    <row r="70" spans="1:9" ht="12.75">
      <c r="A70" s="110" t="s">
        <v>263</v>
      </c>
      <c r="B70" s="111"/>
      <c r="C70" s="111"/>
      <c r="D70" s="112">
        <v>37</v>
      </c>
      <c r="E70" s="109"/>
      <c r="F70" s="110"/>
      <c r="G70" s="111"/>
      <c r="H70" s="111"/>
      <c r="I70" s="112"/>
    </row>
    <row r="71" spans="1:9" ht="5.25" customHeight="1">
      <c r="A71" s="113"/>
      <c r="B71" s="114"/>
      <c r="C71" s="114"/>
      <c r="D71" s="115"/>
      <c r="E71" s="109"/>
      <c r="F71" s="113"/>
      <c r="G71" s="114"/>
      <c r="H71" s="114"/>
      <c r="I71" s="115"/>
    </row>
    <row r="72" spans="1:9" ht="12.75">
      <c r="A72" s="110" t="s">
        <v>264</v>
      </c>
      <c r="B72" s="111"/>
      <c r="C72" s="111"/>
      <c r="D72" s="112">
        <v>38</v>
      </c>
      <c r="E72" s="109"/>
      <c r="F72" s="110"/>
      <c r="G72" s="111"/>
      <c r="H72" s="111"/>
      <c r="I72" s="112"/>
    </row>
    <row r="73" spans="1:9" ht="5.25" customHeight="1">
      <c r="A73" s="113"/>
      <c r="B73" s="114"/>
      <c r="C73" s="114"/>
      <c r="D73" s="115"/>
      <c r="E73" s="100"/>
      <c r="F73" s="113"/>
      <c r="G73" s="114"/>
      <c r="H73" s="114"/>
      <c r="I73" s="115"/>
    </row>
    <row r="74" spans="1:9" ht="12.75">
      <c r="A74" s="110" t="s">
        <v>265</v>
      </c>
      <c r="B74" s="111"/>
      <c r="C74" s="111"/>
      <c r="D74" s="112">
        <v>39</v>
      </c>
      <c r="E74" s="100"/>
      <c r="F74" s="110"/>
      <c r="G74" s="111"/>
      <c r="H74" s="111"/>
      <c r="I74" s="112"/>
    </row>
    <row r="75" spans="1:9" ht="5.25" customHeight="1">
      <c r="A75" s="113"/>
      <c r="B75" s="114"/>
      <c r="C75" s="114"/>
      <c r="D75" s="115"/>
      <c r="E75" s="100"/>
      <c r="F75" s="113"/>
      <c r="G75" s="114"/>
      <c r="H75" s="114"/>
      <c r="I75" s="115"/>
    </row>
    <row r="76" spans="1:9" ht="12.75">
      <c r="A76" s="110" t="s">
        <v>266</v>
      </c>
      <c r="B76" s="111"/>
      <c r="C76" s="111"/>
      <c r="D76" s="112">
        <v>40</v>
      </c>
      <c r="E76" s="100"/>
      <c r="F76" s="110"/>
      <c r="G76" s="111"/>
      <c r="H76" s="111"/>
      <c r="I76" s="112"/>
    </row>
    <row r="77" spans="1:9" ht="5.25" customHeight="1">
      <c r="A77" s="116"/>
      <c r="B77" s="117"/>
      <c r="C77" s="117"/>
      <c r="D77" s="118"/>
      <c r="E77" s="100"/>
      <c r="F77" s="116"/>
      <c r="G77" s="117"/>
      <c r="H77" s="117"/>
      <c r="I77" s="118"/>
    </row>
    <row r="78" spans="1:4" ht="12.75">
      <c r="A78" s="119"/>
      <c r="B78" s="119"/>
      <c r="C78" s="119"/>
      <c r="D78" s="119"/>
    </row>
    <row r="79" spans="1:14" ht="13.5" customHeight="1">
      <c r="A79" s="190" t="s">
        <v>294</v>
      </c>
      <c r="B79" s="190"/>
      <c r="C79" s="190"/>
      <c r="D79" s="190"/>
      <c r="E79" s="190"/>
      <c r="F79" s="190"/>
      <c r="G79" s="190"/>
      <c r="H79" s="190"/>
      <c r="I79" s="190"/>
      <c r="J79" s="191"/>
      <c r="K79" s="144"/>
      <c r="L79" s="144"/>
      <c r="M79" s="144"/>
      <c r="N79" s="144"/>
    </row>
    <row r="80" spans="1:4" ht="12.75">
      <c r="A80" s="119"/>
      <c r="B80" s="119"/>
      <c r="C80" s="119"/>
      <c r="D80" s="119"/>
    </row>
    <row r="81" spans="1:4" ht="12.75">
      <c r="A81" s="119"/>
      <c r="B81" s="119"/>
      <c r="C81" s="119"/>
      <c r="D81" s="119"/>
    </row>
    <row r="82" spans="1:4" ht="12.75">
      <c r="A82" s="119"/>
      <c r="B82" s="119"/>
      <c r="C82" s="119"/>
      <c r="D82" s="119"/>
    </row>
    <row r="83" spans="1:4" ht="12.75">
      <c r="A83" s="119"/>
      <c r="B83" s="119"/>
      <c r="C83" s="119"/>
      <c r="D83" s="119"/>
    </row>
    <row r="84" spans="1:4" ht="12.75">
      <c r="A84" s="119"/>
      <c r="B84" s="119"/>
      <c r="C84" s="119"/>
      <c r="D84" s="119"/>
    </row>
    <row r="85" spans="1:4" ht="12.75">
      <c r="A85" s="119"/>
      <c r="B85" s="119"/>
      <c r="C85" s="119"/>
      <c r="D85" s="119"/>
    </row>
    <row r="86" spans="1:4" ht="12.75">
      <c r="A86" s="119"/>
      <c r="B86" s="119"/>
      <c r="C86" s="119"/>
      <c r="D86" s="119"/>
    </row>
    <row r="87" spans="1:4" ht="12.75">
      <c r="A87" s="119"/>
      <c r="B87" s="119"/>
      <c r="C87" s="119"/>
      <c r="D87" s="119"/>
    </row>
    <row r="88" spans="1:4" ht="12.75">
      <c r="A88" s="119"/>
      <c r="B88" s="119"/>
      <c r="C88" s="119"/>
      <c r="D88" s="119"/>
    </row>
    <row r="89" spans="1:4" ht="14.25">
      <c r="A89"/>
      <c r="B89"/>
      <c r="C89"/>
      <c r="D89"/>
    </row>
    <row r="90" spans="1:4" ht="14.25">
      <c r="A90"/>
      <c r="B90"/>
      <c r="C90"/>
      <c r="D90"/>
    </row>
    <row r="91" spans="1:4" ht="14.25">
      <c r="A91"/>
      <c r="B91"/>
      <c r="C91"/>
      <c r="D91"/>
    </row>
    <row r="92" spans="1:4" ht="14.25">
      <c r="A92"/>
      <c r="B92"/>
      <c r="C92"/>
      <c r="D92"/>
    </row>
    <row r="93" spans="1:4" ht="14.25">
      <c r="A93"/>
      <c r="B93"/>
      <c r="C93"/>
      <c r="D93"/>
    </row>
    <row r="94" spans="1:4" ht="14.25">
      <c r="A94"/>
      <c r="B94"/>
      <c r="C94"/>
      <c r="D94"/>
    </row>
    <row r="95" spans="1:4" ht="14.25">
      <c r="A95"/>
      <c r="B95"/>
      <c r="C95"/>
      <c r="D95"/>
    </row>
    <row r="96" spans="1:4" ht="14.25">
      <c r="A96"/>
      <c r="B96"/>
      <c r="C96"/>
      <c r="D96"/>
    </row>
    <row r="97" spans="1:4" ht="14.25">
      <c r="A97"/>
      <c r="B97"/>
      <c r="C97"/>
      <c r="D97"/>
    </row>
    <row r="98" spans="1:4" ht="14.25">
      <c r="A98"/>
      <c r="B98"/>
      <c r="C98"/>
      <c r="D98"/>
    </row>
    <row r="99" spans="1:4" ht="14.25">
      <c r="A99"/>
      <c r="B99"/>
      <c r="C99"/>
      <c r="D99"/>
    </row>
    <row r="100" spans="1:4" ht="14.25">
      <c r="A100"/>
      <c r="B100"/>
      <c r="C100"/>
      <c r="D100"/>
    </row>
    <row r="101" spans="1:4" ht="14.25">
      <c r="A101"/>
      <c r="B101"/>
      <c r="C101"/>
      <c r="D101"/>
    </row>
    <row r="102" spans="1:4" ht="14.25">
      <c r="A102"/>
      <c r="B102"/>
      <c r="C102"/>
      <c r="D102"/>
    </row>
    <row r="103" spans="1:4" ht="14.25">
      <c r="A103"/>
      <c r="B103"/>
      <c r="C103"/>
      <c r="D103"/>
    </row>
    <row r="104" spans="1:4" ht="14.25">
      <c r="A104"/>
      <c r="B104"/>
      <c r="C104"/>
      <c r="D104"/>
    </row>
    <row r="105" spans="1:4" ht="14.25">
      <c r="A105"/>
      <c r="B105"/>
      <c r="C105"/>
      <c r="D105"/>
    </row>
    <row r="106" spans="1:4" ht="14.25">
      <c r="A106"/>
      <c r="B106"/>
      <c r="C106"/>
      <c r="D106"/>
    </row>
  </sheetData>
  <sheetProtection/>
  <mergeCells count="2">
    <mergeCell ref="A3:I3"/>
    <mergeCell ref="A79:J79"/>
  </mergeCells>
  <printOptions horizontalCentered="1"/>
  <pageMargins left="0.5905511811023623" right="0.2362204724409449" top="0.7874015748031497" bottom="0.31496062992125984" header="0.2362204724409449" footer="0.2362204724409449"/>
  <pageSetup horizontalDpi="600" verticalDpi="600" orientation="portrait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/>
      <c r="I9" s="122"/>
      <c r="J9" s="122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/>
      <c r="I10" s="122"/>
      <c r="J10" s="122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/>
      <c r="I11" s="122"/>
      <c r="J11" s="122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/>
      <c r="I12" s="122"/>
      <c r="J12" s="122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3"/>
      <c r="I13" s="124"/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>
        <v>7</v>
      </c>
      <c r="D17" s="39"/>
      <c r="E17" s="39"/>
      <c r="F17" s="40"/>
      <c r="G17" s="41"/>
      <c r="H17" s="123">
        <v>0.155</v>
      </c>
      <c r="I17" s="124"/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>
        <v>2240</v>
      </c>
      <c r="D19" s="31">
        <v>2045</v>
      </c>
      <c r="E19" s="31">
        <v>2065</v>
      </c>
      <c r="F19" s="32"/>
      <c r="G19" s="32"/>
      <c r="H19" s="122">
        <v>163.52</v>
      </c>
      <c r="I19" s="122">
        <v>184.05</v>
      </c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>
        <v>2240</v>
      </c>
      <c r="D22" s="39">
        <v>2045</v>
      </c>
      <c r="E22" s="39">
        <v>2065</v>
      </c>
      <c r="F22" s="40">
        <f>IF(D22&gt;0,100*E22/D22,0)</f>
        <v>100.97799511002445</v>
      </c>
      <c r="G22" s="41"/>
      <c r="H22" s="123">
        <v>163.52</v>
      </c>
      <c r="I22" s="124">
        <v>184.05</v>
      </c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118</v>
      </c>
      <c r="D24" s="39">
        <v>287</v>
      </c>
      <c r="E24" s="39">
        <v>287</v>
      </c>
      <c r="F24" s="40">
        <f>IF(D24&gt;0,100*E24/D24,0)</f>
        <v>100</v>
      </c>
      <c r="G24" s="41"/>
      <c r="H24" s="123">
        <v>12.78</v>
      </c>
      <c r="I24" s="124">
        <v>30.93</v>
      </c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1257</v>
      </c>
      <c r="D26" s="39">
        <v>1335</v>
      </c>
      <c r="E26" s="39">
        <v>1370</v>
      </c>
      <c r="F26" s="40">
        <f>IF(D26&gt;0,100*E26/D26,0)</f>
        <v>102.62172284644194</v>
      </c>
      <c r="G26" s="41"/>
      <c r="H26" s="123">
        <v>115.3</v>
      </c>
      <c r="I26" s="124">
        <v>146.564</v>
      </c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2"/>
      <c r="I28" s="122"/>
      <c r="J28" s="122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/>
      <c r="I29" s="122"/>
      <c r="J29" s="122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2"/>
      <c r="I30" s="122"/>
      <c r="J30" s="122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3"/>
      <c r="I31" s="124"/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2"/>
      <c r="I33" s="122"/>
      <c r="J33" s="122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2"/>
      <c r="I34" s="122"/>
      <c r="J34" s="122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2"/>
      <c r="I35" s="122"/>
      <c r="J35" s="122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2"/>
      <c r="I36" s="122"/>
      <c r="J36" s="122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3"/>
      <c r="I37" s="124"/>
      <c r="J37" s="12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3"/>
      <c r="I39" s="124"/>
      <c r="J39" s="12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>
        <v>1852</v>
      </c>
      <c r="D41" s="31">
        <v>2030</v>
      </c>
      <c r="E41" s="31">
        <v>1940</v>
      </c>
      <c r="F41" s="32"/>
      <c r="G41" s="32"/>
      <c r="H41" s="122">
        <v>149.039</v>
      </c>
      <c r="I41" s="122">
        <v>212.198</v>
      </c>
      <c r="J41" s="122"/>
      <c r="K41" s="33"/>
    </row>
    <row r="42" spans="1:11" s="34" customFormat="1" ht="11.25" customHeight="1">
      <c r="A42" s="36" t="s">
        <v>32</v>
      </c>
      <c r="B42" s="30"/>
      <c r="C42" s="31">
        <v>1920</v>
      </c>
      <c r="D42" s="31">
        <v>1755</v>
      </c>
      <c r="E42" s="31">
        <v>1800</v>
      </c>
      <c r="F42" s="32"/>
      <c r="G42" s="32"/>
      <c r="H42" s="122">
        <v>147.287</v>
      </c>
      <c r="I42" s="122">
        <v>191.497</v>
      </c>
      <c r="J42" s="122"/>
      <c r="K42" s="33"/>
    </row>
    <row r="43" spans="1:11" s="34" customFormat="1" ht="11.25" customHeight="1">
      <c r="A43" s="36" t="s">
        <v>33</v>
      </c>
      <c r="B43" s="30"/>
      <c r="C43" s="31">
        <v>5218</v>
      </c>
      <c r="D43" s="31">
        <v>5961</v>
      </c>
      <c r="E43" s="31">
        <v>6000</v>
      </c>
      <c r="F43" s="32"/>
      <c r="G43" s="32"/>
      <c r="H43" s="122">
        <v>401.037</v>
      </c>
      <c r="I43" s="122">
        <v>498.059</v>
      </c>
      <c r="J43" s="122"/>
      <c r="K43" s="33"/>
    </row>
    <row r="44" spans="1:11" s="34" customFormat="1" ht="11.25" customHeight="1">
      <c r="A44" s="36" t="s">
        <v>34</v>
      </c>
      <c r="B44" s="30"/>
      <c r="C44" s="31">
        <v>1870</v>
      </c>
      <c r="D44" s="31">
        <v>2234</v>
      </c>
      <c r="E44" s="31">
        <v>2234</v>
      </c>
      <c r="F44" s="32"/>
      <c r="G44" s="32"/>
      <c r="H44" s="122">
        <v>141.664</v>
      </c>
      <c r="I44" s="122">
        <v>205.179</v>
      </c>
      <c r="J44" s="122"/>
      <c r="K44" s="33"/>
    </row>
    <row r="45" spans="1:11" s="34" customFormat="1" ht="11.25" customHeight="1">
      <c r="A45" s="36" t="s">
        <v>35</v>
      </c>
      <c r="B45" s="30"/>
      <c r="C45" s="31">
        <v>1390</v>
      </c>
      <c r="D45" s="31">
        <v>1750</v>
      </c>
      <c r="E45" s="31">
        <v>1850</v>
      </c>
      <c r="F45" s="32"/>
      <c r="G45" s="32"/>
      <c r="H45" s="122">
        <v>108.473</v>
      </c>
      <c r="I45" s="122">
        <v>171.516</v>
      </c>
      <c r="J45" s="122"/>
      <c r="K45" s="33"/>
    </row>
    <row r="46" spans="1:11" s="34" customFormat="1" ht="11.25" customHeight="1">
      <c r="A46" s="36" t="s">
        <v>36</v>
      </c>
      <c r="B46" s="30"/>
      <c r="C46" s="31">
        <v>1295</v>
      </c>
      <c r="D46" s="31">
        <v>1312</v>
      </c>
      <c r="E46" s="31">
        <v>1312</v>
      </c>
      <c r="F46" s="32"/>
      <c r="G46" s="32"/>
      <c r="H46" s="122">
        <v>105.514</v>
      </c>
      <c r="I46" s="122">
        <v>142.757</v>
      </c>
      <c r="J46" s="122"/>
      <c r="K46" s="33"/>
    </row>
    <row r="47" spans="1:11" s="34" customFormat="1" ht="11.25" customHeight="1">
      <c r="A47" s="36" t="s">
        <v>37</v>
      </c>
      <c r="B47" s="30"/>
      <c r="C47" s="31">
        <v>272</v>
      </c>
      <c r="D47" s="31">
        <v>279</v>
      </c>
      <c r="E47" s="31">
        <v>279</v>
      </c>
      <c r="F47" s="32"/>
      <c r="G47" s="32"/>
      <c r="H47" s="122">
        <v>20.221</v>
      </c>
      <c r="I47" s="122">
        <v>25.828</v>
      </c>
      <c r="J47" s="122"/>
      <c r="K47" s="33"/>
    </row>
    <row r="48" spans="1:11" s="34" customFormat="1" ht="11.25" customHeight="1">
      <c r="A48" s="36" t="s">
        <v>38</v>
      </c>
      <c r="B48" s="30"/>
      <c r="C48" s="31">
        <v>7042</v>
      </c>
      <c r="D48" s="31">
        <v>7880</v>
      </c>
      <c r="E48" s="31">
        <v>7880</v>
      </c>
      <c r="F48" s="32"/>
      <c r="G48" s="32"/>
      <c r="H48" s="122">
        <v>584.056</v>
      </c>
      <c r="I48" s="122">
        <v>842.727</v>
      </c>
      <c r="J48" s="122"/>
      <c r="K48" s="33"/>
    </row>
    <row r="49" spans="1:11" s="34" customFormat="1" ht="11.25" customHeight="1">
      <c r="A49" s="36" t="s">
        <v>39</v>
      </c>
      <c r="B49" s="30"/>
      <c r="C49" s="31">
        <v>2124</v>
      </c>
      <c r="D49" s="31">
        <v>2906</v>
      </c>
      <c r="E49" s="31">
        <v>2906</v>
      </c>
      <c r="F49" s="32"/>
      <c r="G49" s="32"/>
      <c r="H49" s="122">
        <v>186.602</v>
      </c>
      <c r="I49" s="122">
        <v>299.655</v>
      </c>
      <c r="J49" s="122"/>
      <c r="K49" s="33"/>
    </row>
    <row r="50" spans="1:11" s="43" customFormat="1" ht="11.25" customHeight="1">
      <c r="A50" s="44" t="s">
        <v>40</v>
      </c>
      <c r="B50" s="38"/>
      <c r="C50" s="39">
        <v>22983</v>
      </c>
      <c r="D50" s="39">
        <v>26107</v>
      </c>
      <c r="E50" s="39">
        <v>26201</v>
      </c>
      <c r="F50" s="40">
        <f>IF(D50&gt;0,100*E50/D50,0)</f>
        <v>100.36005668977668</v>
      </c>
      <c r="G50" s="41"/>
      <c r="H50" s="123">
        <v>1843.893</v>
      </c>
      <c r="I50" s="124">
        <v>2589.416</v>
      </c>
      <c r="J50" s="12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3"/>
      <c r="I52" s="124"/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2"/>
      <c r="I54" s="122"/>
      <c r="J54" s="122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2"/>
      <c r="I55" s="122"/>
      <c r="J55" s="122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/>
      <c r="I56" s="122"/>
      <c r="J56" s="122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/>
      <c r="I57" s="122"/>
      <c r="J57" s="122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2"/>
      <c r="I58" s="122"/>
      <c r="J58" s="122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3"/>
      <c r="I59" s="124"/>
      <c r="J59" s="1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2"/>
      <c r="I61" s="122"/>
      <c r="J61" s="122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2"/>
      <c r="I62" s="122"/>
      <c r="J62" s="122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2"/>
      <c r="I63" s="122"/>
      <c r="J63" s="122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3"/>
      <c r="I64" s="124"/>
      <c r="J64" s="12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3"/>
      <c r="I66" s="124"/>
      <c r="J66" s="12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2"/>
      <c r="I68" s="122"/>
      <c r="J68" s="122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2"/>
      <c r="I69" s="122"/>
      <c r="J69" s="122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3"/>
      <c r="I70" s="124"/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2"/>
      <c r="I72" s="122"/>
      <c r="J72" s="122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2"/>
      <c r="I73" s="122"/>
      <c r="J73" s="122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2"/>
      <c r="I74" s="122"/>
      <c r="J74" s="122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2"/>
      <c r="I75" s="122"/>
      <c r="J75" s="122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2"/>
      <c r="I76" s="122"/>
      <c r="J76" s="122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2"/>
      <c r="I77" s="122"/>
      <c r="J77" s="122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2"/>
      <c r="I78" s="122"/>
      <c r="J78" s="122"/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2"/>
      <c r="I79" s="122"/>
      <c r="J79" s="122"/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3"/>
      <c r="I80" s="124"/>
      <c r="J80" s="12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2"/>
      <c r="I82" s="122"/>
      <c r="J82" s="122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2"/>
      <c r="I83" s="122"/>
      <c r="J83" s="122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3"/>
      <c r="I84" s="124"/>
      <c r="J84" s="124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26605</v>
      </c>
      <c r="D86" s="31">
        <v>29774</v>
      </c>
      <c r="E86" s="31">
        <v>29923</v>
      </c>
      <c r="F86" s="32">
        <f>IF(D86&gt;0,100*E86/D86,0)</f>
        <v>100.50043662255659</v>
      </c>
      <c r="G86" s="32"/>
      <c r="H86" s="122">
        <v>2135.648</v>
      </c>
      <c r="I86" s="122">
        <v>2950.96</v>
      </c>
      <c r="J86" s="122"/>
      <c r="K86" s="33"/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26605</v>
      </c>
      <c r="D89" s="54">
        <v>29774</v>
      </c>
      <c r="E89" s="54">
        <v>29923</v>
      </c>
      <c r="F89" s="55">
        <f>IF(D89&gt;0,100*E89/D89,0)</f>
        <v>100.50043662255659</v>
      </c>
      <c r="G89" s="41"/>
      <c r="H89" s="127">
        <v>2135.648</v>
      </c>
      <c r="I89" s="128">
        <v>2950.96</v>
      </c>
      <c r="J89" s="128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/>
      <c r="I9" s="122"/>
      <c r="J9" s="122"/>
      <c r="K9" s="33"/>
    </row>
    <row r="10" spans="1:11" s="34" customFormat="1" ht="11.25" customHeight="1">
      <c r="A10" s="36" t="s">
        <v>9</v>
      </c>
      <c r="B10" s="30"/>
      <c r="C10" s="31">
        <v>33</v>
      </c>
      <c r="D10" s="31">
        <v>32</v>
      </c>
      <c r="E10" s="31">
        <v>31.532785572465965</v>
      </c>
      <c r="F10" s="32"/>
      <c r="G10" s="32"/>
      <c r="H10" s="122">
        <v>1.65</v>
      </c>
      <c r="I10" s="122">
        <v>0.807</v>
      </c>
      <c r="J10" s="122"/>
      <c r="K10" s="33"/>
    </row>
    <row r="11" spans="1:11" s="34" customFormat="1" ht="11.25" customHeight="1">
      <c r="A11" s="29" t="s">
        <v>10</v>
      </c>
      <c r="B11" s="30"/>
      <c r="C11" s="31">
        <v>35</v>
      </c>
      <c r="D11" s="31">
        <v>35</v>
      </c>
      <c r="E11" s="31">
        <v>34.656615764321984</v>
      </c>
      <c r="F11" s="32"/>
      <c r="G11" s="32"/>
      <c r="H11" s="122">
        <v>1.7</v>
      </c>
      <c r="I11" s="122">
        <v>0.89775</v>
      </c>
      <c r="J11" s="122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/>
      <c r="I12" s="122"/>
      <c r="J12" s="122"/>
      <c r="K12" s="33"/>
    </row>
    <row r="13" spans="1:11" s="43" customFormat="1" ht="11.25" customHeight="1">
      <c r="A13" s="37" t="s">
        <v>12</v>
      </c>
      <c r="B13" s="38"/>
      <c r="C13" s="39">
        <v>68</v>
      </c>
      <c r="D13" s="39">
        <v>67</v>
      </c>
      <c r="E13" s="39">
        <v>66.18940133678795</v>
      </c>
      <c r="F13" s="40">
        <f>IF(D13&gt;0,100*E13/D13,0)</f>
        <v>98.79015124893724</v>
      </c>
      <c r="G13" s="41"/>
      <c r="H13" s="123">
        <v>3.3499999999999996</v>
      </c>
      <c r="I13" s="124">
        <v>1.7047500000000002</v>
      </c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>
        <v>20</v>
      </c>
      <c r="D15" s="39">
        <v>20</v>
      </c>
      <c r="E15" s="39">
        <v>20</v>
      </c>
      <c r="F15" s="40">
        <f>IF(D15&gt;0,100*E15/D15,0)</f>
        <v>100</v>
      </c>
      <c r="G15" s="41"/>
      <c r="H15" s="123">
        <v>0.7</v>
      </c>
      <c r="I15" s="124">
        <v>0.7</v>
      </c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>
        <v>79</v>
      </c>
      <c r="D17" s="39">
        <v>5</v>
      </c>
      <c r="E17" s="39">
        <v>5</v>
      </c>
      <c r="F17" s="40">
        <f>IF(D17&gt;0,100*E17/D17,0)</f>
        <v>100</v>
      </c>
      <c r="G17" s="41"/>
      <c r="H17" s="123">
        <v>2.37</v>
      </c>
      <c r="I17" s="124">
        <v>0.14</v>
      </c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>
        <v>326</v>
      </c>
      <c r="D19" s="31">
        <v>311</v>
      </c>
      <c r="E19" s="31">
        <v>311</v>
      </c>
      <c r="F19" s="32"/>
      <c r="G19" s="32"/>
      <c r="H19" s="122">
        <v>14.621</v>
      </c>
      <c r="I19" s="122">
        <v>13.684</v>
      </c>
      <c r="J19" s="122"/>
      <c r="K19" s="33"/>
    </row>
    <row r="20" spans="1:11" s="34" customFormat="1" ht="11.25" customHeight="1">
      <c r="A20" s="36" t="s">
        <v>16</v>
      </c>
      <c r="B20" s="30"/>
      <c r="C20" s="31">
        <v>50</v>
      </c>
      <c r="D20" s="31">
        <v>50</v>
      </c>
      <c r="E20" s="31">
        <v>50</v>
      </c>
      <c r="F20" s="32"/>
      <c r="G20" s="32"/>
      <c r="H20" s="122">
        <v>1.95</v>
      </c>
      <c r="I20" s="122">
        <v>2.05</v>
      </c>
      <c r="J20" s="122"/>
      <c r="K20" s="33"/>
    </row>
    <row r="21" spans="1:11" s="34" customFormat="1" ht="11.25" customHeight="1">
      <c r="A21" s="36" t="s">
        <v>17</v>
      </c>
      <c r="B21" s="30"/>
      <c r="C21" s="31">
        <v>58</v>
      </c>
      <c r="D21" s="31">
        <v>60</v>
      </c>
      <c r="E21" s="31">
        <v>60</v>
      </c>
      <c r="F21" s="32"/>
      <c r="G21" s="32"/>
      <c r="H21" s="122">
        <v>2.088</v>
      </c>
      <c r="I21" s="122">
        <v>2.715</v>
      </c>
      <c r="J21" s="122"/>
      <c r="K21" s="33"/>
    </row>
    <row r="22" spans="1:11" s="43" customFormat="1" ht="11.25" customHeight="1">
      <c r="A22" s="37" t="s">
        <v>18</v>
      </c>
      <c r="B22" s="38"/>
      <c r="C22" s="39">
        <v>434</v>
      </c>
      <c r="D22" s="39">
        <v>421</v>
      </c>
      <c r="E22" s="39">
        <v>421</v>
      </c>
      <c r="F22" s="40">
        <f>IF(D22&gt;0,100*E22/D22,0)</f>
        <v>100</v>
      </c>
      <c r="G22" s="41"/>
      <c r="H22" s="123">
        <v>18.659000000000002</v>
      </c>
      <c r="I22" s="124">
        <v>18.448999999999998</v>
      </c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6773</v>
      </c>
      <c r="D24" s="39">
        <v>6228</v>
      </c>
      <c r="E24" s="39">
        <v>6700</v>
      </c>
      <c r="F24" s="40">
        <f>IF(D24&gt;0,100*E24/D24,0)</f>
        <v>107.5786769428388</v>
      </c>
      <c r="G24" s="41"/>
      <c r="H24" s="123">
        <v>340.334</v>
      </c>
      <c r="I24" s="124">
        <v>297.899</v>
      </c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976</v>
      </c>
      <c r="D26" s="39">
        <v>970</v>
      </c>
      <c r="E26" s="39">
        <v>1000</v>
      </c>
      <c r="F26" s="40">
        <f>IF(D26&gt;0,100*E26/D26,0)</f>
        <v>103.09278350515464</v>
      </c>
      <c r="G26" s="41"/>
      <c r="H26" s="123">
        <v>39.173</v>
      </c>
      <c r="I26" s="124">
        <v>38.5</v>
      </c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>
        <v>41180</v>
      </c>
      <c r="D28" s="31">
        <v>39038</v>
      </c>
      <c r="E28" s="31">
        <v>39038</v>
      </c>
      <c r="F28" s="32"/>
      <c r="G28" s="32"/>
      <c r="H28" s="122">
        <v>2550.864</v>
      </c>
      <c r="I28" s="122">
        <v>1919.611</v>
      </c>
      <c r="J28" s="122"/>
      <c r="K28" s="33"/>
    </row>
    <row r="29" spans="1:11" s="34" customFormat="1" ht="11.25" customHeight="1">
      <c r="A29" s="36" t="s">
        <v>22</v>
      </c>
      <c r="B29" s="30"/>
      <c r="C29" s="31">
        <v>7507</v>
      </c>
      <c r="D29" s="31">
        <v>6303</v>
      </c>
      <c r="E29" s="31">
        <v>6303</v>
      </c>
      <c r="F29" s="32"/>
      <c r="G29" s="32"/>
      <c r="H29" s="122">
        <v>68.388</v>
      </c>
      <c r="I29" s="122">
        <v>91.421</v>
      </c>
      <c r="J29" s="122"/>
      <c r="K29" s="33"/>
    </row>
    <row r="30" spans="1:11" s="34" customFormat="1" ht="11.25" customHeight="1">
      <c r="A30" s="36" t="s">
        <v>23</v>
      </c>
      <c r="B30" s="30"/>
      <c r="C30" s="31">
        <v>42726</v>
      </c>
      <c r="D30" s="31">
        <v>40676</v>
      </c>
      <c r="E30" s="31">
        <v>40676</v>
      </c>
      <c r="F30" s="32"/>
      <c r="G30" s="32"/>
      <c r="H30" s="122">
        <v>2371.078</v>
      </c>
      <c r="I30" s="122">
        <v>2370.124</v>
      </c>
      <c r="J30" s="122"/>
      <c r="K30" s="33"/>
    </row>
    <row r="31" spans="1:11" s="43" customFormat="1" ht="11.25" customHeight="1">
      <c r="A31" s="44" t="s">
        <v>24</v>
      </c>
      <c r="B31" s="38"/>
      <c r="C31" s="39">
        <v>91413</v>
      </c>
      <c r="D31" s="39">
        <v>86017</v>
      </c>
      <c r="E31" s="39">
        <v>86017</v>
      </c>
      <c r="F31" s="40">
        <f>IF(D31&gt;0,100*E31/D31,0)</f>
        <v>100</v>
      </c>
      <c r="G31" s="41"/>
      <c r="H31" s="123">
        <v>4990.33</v>
      </c>
      <c r="I31" s="124">
        <v>4381.156</v>
      </c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2189</v>
      </c>
      <c r="D33" s="31">
        <v>3000</v>
      </c>
      <c r="E33" s="31">
        <v>2900</v>
      </c>
      <c r="F33" s="32"/>
      <c r="G33" s="32"/>
      <c r="H33" s="122">
        <v>46.916</v>
      </c>
      <c r="I33" s="122">
        <v>48</v>
      </c>
      <c r="J33" s="122"/>
      <c r="K33" s="33"/>
    </row>
    <row r="34" spans="1:11" s="34" customFormat="1" ht="11.25" customHeight="1">
      <c r="A34" s="36" t="s">
        <v>26</v>
      </c>
      <c r="B34" s="30"/>
      <c r="C34" s="31">
        <v>7313</v>
      </c>
      <c r="D34" s="31">
        <v>7325</v>
      </c>
      <c r="E34" s="31">
        <v>7345</v>
      </c>
      <c r="F34" s="32"/>
      <c r="G34" s="32"/>
      <c r="H34" s="122">
        <v>269.59</v>
      </c>
      <c r="I34" s="122">
        <v>295.305</v>
      </c>
      <c r="J34" s="122"/>
      <c r="K34" s="33"/>
    </row>
    <row r="35" spans="1:11" s="34" customFormat="1" ht="11.25" customHeight="1">
      <c r="A35" s="36" t="s">
        <v>27</v>
      </c>
      <c r="B35" s="30"/>
      <c r="C35" s="31">
        <v>23026</v>
      </c>
      <c r="D35" s="31">
        <v>22000</v>
      </c>
      <c r="E35" s="31">
        <v>24000</v>
      </c>
      <c r="F35" s="32"/>
      <c r="G35" s="32"/>
      <c r="H35" s="122">
        <v>1308.058</v>
      </c>
      <c r="I35" s="122">
        <v>1250</v>
      </c>
      <c r="J35" s="122"/>
      <c r="K35" s="33"/>
    </row>
    <row r="36" spans="1:11" s="34" customFormat="1" ht="11.25" customHeight="1">
      <c r="A36" s="36" t="s">
        <v>28</v>
      </c>
      <c r="B36" s="30"/>
      <c r="C36" s="31">
        <v>110</v>
      </c>
      <c r="D36" s="31">
        <v>85</v>
      </c>
      <c r="E36" s="31">
        <v>116</v>
      </c>
      <c r="F36" s="32"/>
      <c r="G36" s="32"/>
      <c r="H36" s="122">
        <v>3.328</v>
      </c>
      <c r="I36" s="122">
        <v>2.572</v>
      </c>
      <c r="J36" s="122"/>
      <c r="K36" s="33"/>
    </row>
    <row r="37" spans="1:11" s="43" customFormat="1" ht="11.25" customHeight="1">
      <c r="A37" s="37" t="s">
        <v>29</v>
      </c>
      <c r="B37" s="38"/>
      <c r="C37" s="39">
        <v>32638</v>
      </c>
      <c r="D37" s="39">
        <v>32410</v>
      </c>
      <c r="E37" s="39">
        <v>34361</v>
      </c>
      <c r="F37" s="40">
        <f>IF(D37&gt;0,100*E37/D37,0)</f>
        <v>106.01974699166924</v>
      </c>
      <c r="G37" s="41"/>
      <c r="H37" s="123">
        <v>1627.8919999999998</v>
      </c>
      <c r="I37" s="124">
        <v>1595.877</v>
      </c>
      <c r="J37" s="12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757</v>
      </c>
      <c r="D39" s="39">
        <v>700</v>
      </c>
      <c r="E39" s="39">
        <v>800</v>
      </c>
      <c r="F39" s="40">
        <f>IF(D39&gt;0,100*E39/D39,0)</f>
        <v>114.28571428571429</v>
      </c>
      <c r="G39" s="41"/>
      <c r="H39" s="123">
        <v>29.069</v>
      </c>
      <c r="I39" s="124">
        <v>26.6</v>
      </c>
      <c r="J39" s="12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>
        <v>669</v>
      </c>
      <c r="D41" s="31">
        <v>693</v>
      </c>
      <c r="E41" s="31">
        <v>718</v>
      </c>
      <c r="F41" s="32"/>
      <c r="G41" s="32"/>
      <c r="H41" s="122">
        <v>39.792</v>
      </c>
      <c r="I41" s="122">
        <v>43.646</v>
      </c>
      <c r="J41" s="122"/>
      <c r="K41" s="33"/>
    </row>
    <row r="42" spans="1:11" s="34" customFormat="1" ht="11.25" customHeight="1">
      <c r="A42" s="36" t="s">
        <v>32</v>
      </c>
      <c r="B42" s="30"/>
      <c r="C42" s="31">
        <v>5179</v>
      </c>
      <c r="D42" s="31">
        <v>5174</v>
      </c>
      <c r="E42" s="31">
        <v>5200</v>
      </c>
      <c r="F42" s="32"/>
      <c r="G42" s="32"/>
      <c r="H42" s="122">
        <v>169.545</v>
      </c>
      <c r="I42" s="122">
        <v>195.675</v>
      </c>
      <c r="J42" s="122"/>
      <c r="K42" s="33"/>
    </row>
    <row r="43" spans="1:11" s="34" customFormat="1" ht="11.25" customHeight="1">
      <c r="A43" s="36" t="s">
        <v>33</v>
      </c>
      <c r="B43" s="30"/>
      <c r="C43" s="31">
        <v>9657</v>
      </c>
      <c r="D43" s="31">
        <v>9581</v>
      </c>
      <c r="E43" s="31">
        <v>9800</v>
      </c>
      <c r="F43" s="32"/>
      <c r="G43" s="32"/>
      <c r="H43" s="122">
        <v>428.517</v>
      </c>
      <c r="I43" s="122">
        <v>244.236</v>
      </c>
      <c r="J43" s="122"/>
      <c r="K43" s="33"/>
    </row>
    <row r="44" spans="1:11" s="34" customFormat="1" ht="11.25" customHeight="1">
      <c r="A44" s="36" t="s">
        <v>34</v>
      </c>
      <c r="B44" s="30"/>
      <c r="C44" s="31">
        <v>34477</v>
      </c>
      <c r="D44" s="31">
        <v>37587</v>
      </c>
      <c r="E44" s="31">
        <v>39500</v>
      </c>
      <c r="F44" s="32"/>
      <c r="G44" s="32"/>
      <c r="H44" s="122">
        <v>811.631</v>
      </c>
      <c r="I44" s="122">
        <v>798.748</v>
      </c>
      <c r="J44" s="122"/>
      <c r="K44" s="33"/>
    </row>
    <row r="45" spans="1:11" s="34" customFormat="1" ht="11.25" customHeight="1">
      <c r="A45" s="36" t="s">
        <v>35</v>
      </c>
      <c r="B45" s="30"/>
      <c r="C45" s="31">
        <v>633</v>
      </c>
      <c r="D45" s="31">
        <v>628</v>
      </c>
      <c r="E45" s="31">
        <v>640</v>
      </c>
      <c r="F45" s="32"/>
      <c r="G45" s="32"/>
      <c r="H45" s="122">
        <v>38.223</v>
      </c>
      <c r="I45" s="122">
        <v>30.905</v>
      </c>
      <c r="J45" s="122"/>
      <c r="K45" s="33"/>
    </row>
    <row r="46" spans="1:11" s="34" customFormat="1" ht="11.25" customHeight="1">
      <c r="A46" s="36" t="s">
        <v>36</v>
      </c>
      <c r="B46" s="30"/>
      <c r="C46" s="31">
        <v>450</v>
      </c>
      <c r="D46" s="31">
        <v>478</v>
      </c>
      <c r="E46" s="31">
        <v>478</v>
      </c>
      <c r="F46" s="32"/>
      <c r="G46" s="32"/>
      <c r="H46" s="122">
        <v>24.03</v>
      </c>
      <c r="I46" s="122">
        <v>23.16</v>
      </c>
      <c r="J46" s="122"/>
      <c r="K46" s="33"/>
    </row>
    <row r="47" spans="1:11" s="34" customFormat="1" ht="11.25" customHeight="1">
      <c r="A47" s="36" t="s">
        <v>37</v>
      </c>
      <c r="B47" s="30"/>
      <c r="C47" s="31">
        <v>778</v>
      </c>
      <c r="D47" s="31">
        <v>784</v>
      </c>
      <c r="E47" s="31">
        <v>785</v>
      </c>
      <c r="F47" s="32"/>
      <c r="G47" s="32"/>
      <c r="H47" s="122">
        <v>26.24</v>
      </c>
      <c r="I47" s="122">
        <v>24.162</v>
      </c>
      <c r="J47" s="122"/>
      <c r="K47" s="33"/>
    </row>
    <row r="48" spans="1:11" s="34" customFormat="1" ht="11.25" customHeight="1">
      <c r="A48" s="36" t="s">
        <v>38</v>
      </c>
      <c r="B48" s="30"/>
      <c r="C48" s="31">
        <v>22091</v>
      </c>
      <c r="D48" s="31">
        <v>22479</v>
      </c>
      <c r="E48" s="31">
        <v>22450</v>
      </c>
      <c r="F48" s="32"/>
      <c r="G48" s="32"/>
      <c r="H48" s="122">
        <v>451.805</v>
      </c>
      <c r="I48" s="122">
        <v>473.63</v>
      </c>
      <c r="J48" s="122"/>
      <c r="K48" s="33"/>
    </row>
    <row r="49" spans="1:11" s="34" customFormat="1" ht="11.25" customHeight="1">
      <c r="A49" s="36" t="s">
        <v>39</v>
      </c>
      <c r="B49" s="30"/>
      <c r="C49" s="31">
        <v>14903</v>
      </c>
      <c r="D49" s="31">
        <v>13533</v>
      </c>
      <c r="E49" s="31">
        <v>13500</v>
      </c>
      <c r="F49" s="32"/>
      <c r="G49" s="32"/>
      <c r="H49" s="122">
        <v>330.099</v>
      </c>
      <c r="I49" s="122">
        <v>286.983</v>
      </c>
      <c r="J49" s="122"/>
      <c r="K49" s="33"/>
    </row>
    <row r="50" spans="1:11" s="43" customFormat="1" ht="11.25" customHeight="1">
      <c r="A50" s="44" t="s">
        <v>40</v>
      </c>
      <c r="B50" s="38"/>
      <c r="C50" s="39">
        <v>88837</v>
      </c>
      <c r="D50" s="39">
        <v>90937</v>
      </c>
      <c r="E50" s="39">
        <v>93071</v>
      </c>
      <c r="F50" s="40">
        <f>IF(D50&gt;0,100*E50/D50,0)</f>
        <v>102.3466795693722</v>
      </c>
      <c r="G50" s="41"/>
      <c r="H50" s="123">
        <v>2319.882</v>
      </c>
      <c r="I50" s="124">
        <v>2121.1450000000004</v>
      </c>
      <c r="J50" s="12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1172</v>
      </c>
      <c r="D52" s="39">
        <v>1172</v>
      </c>
      <c r="E52" s="39">
        <v>1172</v>
      </c>
      <c r="F52" s="40">
        <f>IF(D52&gt;0,100*E52/D52,0)</f>
        <v>100</v>
      </c>
      <c r="G52" s="41"/>
      <c r="H52" s="123">
        <v>70.3</v>
      </c>
      <c r="I52" s="124">
        <v>70.32</v>
      </c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>
        <v>5500</v>
      </c>
      <c r="D54" s="31">
        <v>5870</v>
      </c>
      <c r="E54" s="31">
        <v>6000</v>
      </c>
      <c r="F54" s="32"/>
      <c r="G54" s="32"/>
      <c r="H54" s="122">
        <v>354.75</v>
      </c>
      <c r="I54" s="122">
        <v>399.16</v>
      </c>
      <c r="J54" s="122"/>
      <c r="K54" s="33"/>
    </row>
    <row r="55" spans="1:11" s="34" customFormat="1" ht="11.25" customHeight="1">
      <c r="A55" s="36" t="s">
        <v>43</v>
      </c>
      <c r="B55" s="30"/>
      <c r="C55" s="31">
        <v>680</v>
      </c>
      <c r="D55" s="31">
        <v>1656</v>
      </c>
      <c r="E55" s="31">
        <v>1220</v>
      </c>
      <c r="F55" s="32"/>
      <c r="G55" s="32"/>
      <c r="H55" s="122">
        <v>37.4</v>
      </c>
      <c r="I55" s="122">
        <v>91.08</v>
      </c>
      <c r="J55" s="122"/>
      <c r="K55" s="33"/>
    </row>
    <row r="56" spans="1:11" s="34" customFormat="1" ht="11.25" customHeight="1">
      <c r="A56" s="36" t="s">
        <v>44</v>
      </c>
      <c r="B56" s="30"/>
      <c r="C56" s="31">
        <v>1000</v>
      </c>
      <c r="D56" s="31">
        <v>980</v>
      </c>
      <c r="E56" s="31">
        <v>900</v>
      </c>
      <c r="F56" s="32"/>
      <c r="G56" s="32"/>
      <c r="H56" s="122">
        <v>54</v>
      </c>
      <c r="I56" s="122">
        <v>48.8</v>
      </c>
      <c r="J56" s="122"/>
      <c r="K56" s="33"/>
    </row>
    <row r="57" spans="1:11" s="34" customFormat="1" ht="11.25" customHeight="1">
      <c r="A57" s="36" t="s">
        <v>45</v>
      </c>
      <c r="B57" s="30"/>
      <c r="C57" s="31">
        <v>71</v>
      </c>
      <c r="D57" s="31">
        <v>71</v>
      </c>
      <c r="E57" s="31">
        <v>71</v>
      </c>
      <c r="F57" s="32"/>
      <c r="G57" s="32"/>
      <c r="H57" s="122">
        <v>3.55</v>
      </c>
      <c r="I57" s="122">
        <v>3.55</v>
      </c>
      <c r="J57" s="122"/>
      <c r="K57" s="33"/>
    </row>
    <row r="58" spans="1:11" s="34" customFormat="1" ht="11.25" customHeight="1">
      <c r="A58" s="36" t="s">
        <v>46</v>
      </c>
      <c r="B58" s="30"/>
      <c r="C58" s="31">
        <v>5505</v>
      </c>
      <c r="D58" s="31">
        <v>5770</v>
      </c>
      <c r="E58" s="31">
        <v>5680</v>
      </c>
      <c r="F58" s="32"/>
      <c r="G58" s="32"/>
      <c r="H58" s="122">
        <v>348.16</v>
      </c>
      <c r="I58" s="122">
        <v>363.19</v>
      </c>
      <c r="J58" s="122"/>
      <c r="K58" s="33"/>
    </row>
    <row r="59" spans="1:11" s="43" customFormat="1" ht="11.25" customHeight="1">
      <c r="A59" s="37" t="s">
        <v>47</v>
      </c>
      <c r="B59" s="38"/>
      <c r="C59" s="39">
        <v>12756</v>
      </c>
      <c r="D59" s="39">
        <v>14347</v>
      </c>
      <c r="E59" s="39">
        <v>13871</v>
      </c>
      <c r="F59" s="40">
        <f>IF(D59&gt;0,100*E59/D59,0)</f>
        <v>96.6822332194884</v>
      </c>
      <c r="G59" s="41"/>
      <c r="H59" s="123">
        <v>797.86</v>
      </c>
      <c r="I59" s="124">
        <v>905.78</v>
      </c>
      <c r="J59" s="1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1169</v>
      </c>
      <c r="D61" s="31">
        <v>1300</v>
      </c>
      <c r="E61" s="31">
        <v>1200</v>
      </c>
      <c r="F61" s="32"/>
      <c r="G61" s="32"/>
      <c r="H61" s="122">
        <v>69.96</v>
      </c>
      <c r="I61" s="122">
        <v>75</v>
      </c>
      <c r="J61" s="122"/>
      <c r="K61" s="33"/>
    </row>
    <row r="62" spans="1:11" s="34" customFormat="1" ht="11.25" customHeight="1">
      <c r="A62" s="36" t="s">
        <v>49</v>
      </c>
      <c r="B62" s="30"/>
      <c r="C62" s="31">
        <v>196</v>
      </c>
      <c r="D62" s="31">
        <v>306</v>
      </c>
      <c r="E62" s="31">
        <v>225</v>
      </c>
      <c r="F62" s="32"/>
      <c r="G62" s="32"/>
      <c r="H62" s="122">
        <v>6.03</v>
      </c>
      <c r="I62" s="122">
        <v>7.589</v>
      </c>
      <c r="J62" s="122"/>
      <c r="K62" s="33"/>
    </row>
    <row r="63" spans="1:11" s="34" customFormat="1" ht="11.25" customHeight="1">
      <c r="A63" s="36" t="s">
        <v>50</v>
      </c>
      <c r="B63" s="30"/>
      <c r="C63" s="31">
        <v>279</v>
      </c>
      <c r="D63" s="31">
        <v>438</v>
      </c>
      <c r="E63" s="31">
        <v>438</v>
      </c>
      <c r="F63" s="32"/>
      <c r="G63" s="32"/>
      <c r="H63" s="122">
        <v>8.249</v>
      </c>
      <c r="I63" s="122">
        <v>8.8</v>
      </c>
      <c r="J63" s="122"/>
      <c r="K63" s="33"/>
    </row>
    <row r="64" spans="1:11" s="43" customFormat="1" ht="11.25" customHeight="1">
      <c r="A64" s="37" t="s">
        <v>51</v>
      </c>
      <c r="B64" s="38"/>
      <c r="C64" s="39">
        <v>1644</v>
      </c>
      <c r="D64" s="39">
        <v>2044</v>
      </c>
      <c r="E64" s="39">
        <v>1863</v>
      </c>
      <c r="F64" s="40">
        <f>IF(D64&gt;0,100*E64/D64,0)</f>
        <v>91.14481409001957</v>
      </c>
      <c r="G64" s="41"/>
      <c r="H64" s="123">
        <v>84.23899999999999</v>
      </c>
      <c r="I64" s="124">
        <v>91.389</v>
      </c>
      <c r="J64" s="12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364</v>
      </c>
      <c r="D66" s="39">
        <v>364</v>
      </c>
      <c r="E66" s="39">
        <v>380</v>
      </c>
      <c r="F66" s="40">
        <f>IF(D66&gt;0,100*E66/D66,0)</f>
        <v>104.3956043956044</v>
      </c>
      <c r="G66" s="41"/>
      <c r="H66" s="123">
        <v>25.319</v>
      </c>
      <c r="I66" s="124">
        <v>25.319</v>
      </c>
      <c r="J66" s="12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>
        <v>2480</v>
      </c>
      <c r="D68" s="31">
        <v>1940</v>
      </c>
      <c r="E68" s="31">
        <v>1950</v>
      </c>
      <c r="F68" s="32"/>
      <c r="G68" s="32"/>
      <c r="H68" s="122">
        <v>136.078</v>
      </c>
      <c r="I68" s="122">
        <v>110</v>
      </c>
      <c r="J68" s="122"/>
      <c r="K68" s="33"/>
    </row>
    <row r="69" spans="1:11" s="34" customFormat="1" ht="11.25" customHeight="1">
      <c r="A69" s="36" t="s">
        <v>54</v>
      </c>
      <c r="B69" s="30"/>
      <c r="C69" s="31">
        <v>623</v>
      </c>
      <c r="D69" s="31">
        <v>430</v>
      </c>
      <c r="E69" s="31">
        <v>450</v>
      </c>
      <c r="F69" s="32"/>
      <c r="G69" s="32"/>
      <c r="H69" s="122">
        <v>28.521</v>
      </c>
      <c r="I69" s="122">
        <v>20</v>
      </c>
      <c r="J69" s="122"/>
      <c r="K69" s="33"/>
    </row>
    <row r="70" spans="1:11" s="43" customFormat="1" ht="11.25" customHeight="1">
      <c r="A70" s="37" t="s">
        <v>55</v>
      </c>
      <c r="B70" s="38"/>
      <c r="C70" s="39">
        <v>3103</v>
      </c>
      <c r="D70" s="39">
        <v>2370</v>
      </c>
      <c r="E70" s="39">
        <v>2400</v>
      </c>
      <c r="F70" s="40">
        <f>IF(D70&gt;0,100*E70/D70,0)</f>
        <v>101.26582278481013</v>
      </c>
      <c r="G70" s="41"/>
      <c r="H70" s="123">
        <v>164.599</v>
      </c>
      <c r="I70" s="124">
        <v>130</v>
      </c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125</v>
      </c>
      <c r="D72" s="31">
        <v>132</v>
      </c>
      <c r="E72" s="31">
        <v>132</v>
      </c>
      <c r="F72" s="32"/>
      <c r="G72" s="32"/>
      <c r="H72" s="122">
        <v>6.958</v>
      </c>
      <c r="I72" s="122">
        <v>7.18</v>
      </c>
      <c r="J72" s="122"/>
      <c r="K72" s="33"/>
    </row>
    <row r="73" spans="1:11" s="34" customFormat="1" ht="11.25" customHeight="1">
      <c r="A73" s="36" t="s">
        <v>57</v>
      </c>
      <c r="B73" s="30"/>
      <c r="C73" s="31">
        <v>1310</v>
      </c>
      <c r="D73" s="31">
        <v>1115</v>
      </c>
      <c r="E73" s="31">
        <v>1200</v>
      </c>
      <c r="F73" s="32"/>
      <c r="G73" s="32"/>
      <c r="H73" s="122">
        <v>53.157</v>
      </c>
      <c r="I73" s="122">
        <v>52.95</v>
      </c>
      <c r="J73" s="122"/>
      <c r="K73" s="33"/>
    </row>
    <row r="74" spans="1:11" s="34" customFormat="1" ht="11.25" customHeight="1">
      <c r="A74" s="36" t="s">
        <v>58</v>
      </c>
      <c r="B74" s="30"/>
      <c r="C74" s="31">
        <v>699</v>
      </c>
      <c r="D74" s="31">
        <v>825</v>
      </c>
      <c r="E74" s="31">
        <v>830</v>
      </c>
      <c r="F74" s="32"/>
      <c r="G74" s="32"/>
      <c r="H74" s="122">
        <v>42.42</v>
      </c>
      <c r="I74" s="122">
        <v>53.625</v>
      </c>
      <c r="J74" s="122"/>
      <c r="K74" s="33"/>
    </row>
    <row r="75" spans="1:11" s="34" customFormat="1" ht="11.25" customHeight="1">
      <c r="A75" s="36" t="s">
        <v>59</v>
      </c>
      <c r="B75" s="30"/>
      <c r="C75" s="31">
        <v>2228</v>
      </c>
      <c r="D75" s="31">
        <v>2218</v>
      </c>
      <c r="E75" s="31">
        <v>2314</v>
      </c>
      <c r="F75" s="32"/>
      <c r="G75" s="32"/>
      <c r="H75" s="122">
        <v>158.635</v>
      </c>
      <c r="I75" s="122">
        <v>157.923</v>
      </c>
      <c r="J75" s="122"/>
      <c r="K75" s="33"/>
    </row>
    <row r="76" spans="1:11" s="34" customFormat="1" ht="11.25" customHeight="1">
      <c r="A76" s="36" t="s">
        <v>60</v>
      </c>
      <c r="B76" s="30"/>
      <c r="C76" s="31">
        <v>95</v>
      </c>
      <c r="D76" s="31">
        <v>105</v>
      </c>
      <c r="E76" s="31">
        <v>105</v>
      </c>
      <c r="F76" s="32"/>
      <c r="G76" s="32"/>
      <c r="H76" s="122">
        <v>1.825</v>
      </c>
      <c r="I76" s="122">
        <v>1.575</v>
      </c>
      <c r="J76" s="122"/>
      <c r="K76" s="33"/>
    </row>
    <row r="77" spans="1:11" s="34" customFormat="1" ht="11.25" customHeight="1">
      <c r="A77" s="36" t="s">
        <v>61</v>
      </c>
      <c r="B77" s="30"/>
      <c r="C77" s="31">
        <v>158</v>
      </c>
      <c r="D77" s="31">
        <v>688</v>
      </c>
      <c r="E77" s="31">
        <v>379</v>
      </c>
      <c r="F77" s="32"/>
      <c r="G77" s="32"/>
      <c r="H77" s="122">
        <v>11.002</v>
      </c>
      <c r="I77" s="122">
        <v>37.84</v>
      </c>
      <c r="J77" s="122"/>
      <c r="K77" s="33"/>
    </row>
    <row r="78" spans="1:11" s="34" customFormat="1" ht="11.25" customHeight="1">
      <c r="A78" s="36" t="s">
        <v>62</v>
      </c>
      <c r="B78" s="30"/>
      <c r="C78" s="31">
        <v>453</v>
      </c>
      <c r="D78" s="31">
        <v>450</v>
      </c>
      <c r="E78" s="31">
        <v>380</v>
      </c>
      <c r="F78" s="32"/>
      <c r="G78" s="32"/>
      <c r="H78" s="122">
        <v>15.014</v>
      </c>
      <c r="I78" s="122">
        <v>17.1</v>
      </c>
      <c r="J78" s="122"/>
      <c r="K78" s="33"/>
    </row>
    <row r="79" spans="1:11" s="34" customFormat="1" ht="11.25" customHeight="1">
      <c r="A79" s="36" t="s">
        <v>63</v>
      </c>
      <c r="B79" s="30"/>
      <c r="C79" s="31">
        <v>2695</v>
      </c>
      <c r="D79" s="31">
        <v>2720</v>
      </c>
      <c r="E79" s="31">
        <v>2700</v>
      </c>
      <c r="F79" s="32"/>
      <c r="G79" s="32"/>
      <c r="H79" s="122">
        <v>197.96</v>
      </c>
      <c r="I79" s="122">
        <v>186.076</v>
      </c>
      <c r="J79" s="122"/>
      <c r="K79" s="33"/>
    </row>
    <row r="80" spans="1:11" s="43" customFormat="1" ht="11.25" customHeight="1">
      <c r="A80" s="44" t="s">
        <v>64</v>
      </c>
      <c r="B80" s="38"/>
      <c r="C80" s="39">
        <v>7763</v>
      </c>
      <c r="D80" s="39">
        <v>8253</v>
      </c>
      <c r="E80" s="39">
        <v>8040</v>
      </c>
      <c r="F80" s="40">
        <f>IF(D80&gt;0,100*E80/D80,0)</f>
        <v>97.41912031988367</v>
      </c>
      <c r="G80" s="41"/>
      <c r="H80" s="123">
        <v>486.971</v>
      </c>
      <c r="I80" s="124">
        <v>514.269</v>
      </c>
      <c r="J80" s="12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>
        <v>51</v>
      </c>
      <c r="D82" s="31">
        <v>51</v>
      </c>
      <c r="E82" s="31">
        <v>51</v>
      </c>
      <c r="F82" s="32"/>
      <c r="G82" s="32"/>
      <c r="H82" s="122">
        <v>2.125</v>
      </c>
      <c r="I82" s="122">
        <v>2.125</v>
      </c>
      <c r="J82" s="122"/>
      <c r="K82" s="33"/>
    </row>
    <row r="83" spans="1:11" s="34" customFormat="1" ht="11.25" customHeight="1">
      <c r="A83" s="36" t="s">
        <v>66</v>
      </c>
      <c r="B83" s="30"/>
      <c r="C83" s="31">
        <v>24</v>
      </c>
      <c r="D83" s="31">
        <v>24</v>
      </c>
      <c r="E83" s="31">
        <v>24</v>
      </c>
      <c r="F83" s="32"/>
      <c r="G83" s="32"/>
      <c r="H83" s="122">
        <v>0.844</v>
      </c>
      <c r="I83" s="122">
        <v>0.85</v>
      </c>
      <c r="J83" s="122"/>
      <c r="K83" s="33"/>
    </row>
    <row r="84" spans="1:11" s="43" customFormat="1" ht="11.25" customHeight="1">
      <c r="A84" s="37" t="s">
        <v>67</v>
      </c>
      <c r="B84" s="38"/>
      <c r="C84" s="39">
        <v>75</v>
      </c>
      <c r="D84" s="39">
        <v>75</v>
      </c>
      <c r="E84" s="39">
        <v>75</v>
      </c>
      <c r="F84" s="40">
        <f>IF(D84&gt;0,100*E84/D84,0)</f>
        <v>100</v>
      </c>
      <c r="G84" s="41"/>
      <c r="H84" s="123">
        <v>2.969</v>
      </c>
      <c r="I84" s="124">
        <v>2.975</v>
      </c>
      <c r="J84" s="124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248872</v>
      </c>
      <c r="D86" s="31">
        <v>246400</v>
      </c>
      <c r="E86" s="31">
        <v>250262.18940133677</v>
      </c>
      <c r="F86" s="32">
        <f>IF(D86&gt;0,100*E86/D86,0)</f>
        <v>101.56744699729576</v>
      </c>
      <c r="G86" s="32"/>
      <c r="H86" s="122">
        <v>11004.015999999998</v>
      </c>
      <c r="I86" s="122">
        <v>10222.22275</v>
      </c>
      <c r="J86" s="122"/>
      <c r="K86" s="33"/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248872</v>
      </c>
      <c r="D89" s="54">
        <v>246400</v>
      </c>
      <c r="E89" s="54">
        <v>250262.18940133677</v>
      </c>
      <c r="F89" s="55">
        <f>IF(D89&gt;0,100*E89/D89,0)</f>
        <v>101.56744699729576</v>
      </c>
      <c r="G89" s="41"/>
      <c r="H89" s="127">
        <v>11004.015999999998</v>
      </c>
      <c r="I89" s="128">
        <v>10222.22275</v>
      </c>
      <c r="J89" s="128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/>
      <c r="F7" s="23" t="str">
        <f>CONCATENATE(D6,"=100")</f>
        <v>2014=100</v>
      </c>
      <c r="G7" s="24"/>
      <c r="H7" s="21" t="s">
        <v>303</v>
      </c>
      <c r="I7" s="22" t="s">
        <v>7</v>
      </c>
      <c r="J7" s="22">
        <v>3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/>
      <c r="I9" s="122"/>
      <c r="J9" s="122"/>
      <c r="K9" s="33"/>
    </row>
    <row r="10" spans="1:11" s="34" customFormat="1" ht="11.25" customHeight="1">
      <c r="A10" s="36" t="s">
        <v>9</v>
      </c>
      <c r="B10" s="30"/>
      <c r="C10" s="31">
        <v>1</v>
      </c>
      <c r="D10" s="31"/>
      <c r="E10" s="31"/>
      <c r="F10" s="32"/>
      <c r="G10" s="32"/>
      <c r="H10" s="122">
        <v>0.004</v>
      </c>
      <c r="I10" s="122"/>
      <c r="J10" s="122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/>
      <c r="I11" s="122"/>
      <c r="J11" s="122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/>
      <c r="I12" s="122"/>
      <c r="J12" s="122"/>
      <c r="K12" s="33"/>
    </row>
    <row r="13" spans="1:11" s="43" customFormat="1" ht="11.25" customHeight="1">
      <c r="A13" s="37" t="s">
        <v>12</v>
      </c>
      <c r="B13" s="38"/>
      <c r="C13" s="39">
        <v>1</v>
      </c>
      <c r="D13" s="39"/>
      <c r="E13" s="39"/>
      <c r="F13" s="40"/>
      <c r="G13" s="41"/>
      <c r="H13" s="123">
        <v>0.004</v>
      </c>
      <c r="I13" s="124"/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3"/>
      <c r="I17" s="124"/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>
        <v>1</v>
      </c>
      <c r="D19" s="31"/>
      <c r="E19" s="31"/>
      <c r="F19" s="32"/>
      <c r="G19" s="32"/>
      <c r="H19" s="122">
        <v>0.003</v>
      </c>
      <c r="I19" s="122"/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>
        <v>1</v>
      </c>
      <c r="D22" s="39"/>
      <c r="E22" s="39"/>
      <c r="F22" s="40"/>
      <c r="G22" s="41"/>
      <c r="H22" s="123">
        <v>0.003</v>
      </c>
      <c r="I22" s="124"/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1184</v>
      </c>
      <c r="D24" s="39">
        <v>1084</v>
      </c>
      <c r="E24" s="39"/>
      <c r="F24" s="40"/>
      <c r="G24" s="41"/>
      <c r="H24" s="123">
        <v>3.162</v>
      </c>
      <c r="I24" s="124">
        <v>4.116</v>
      </c>
      <c r="J24" s="124">
        <v>3.5</v>
      </c>
      <c r="K24" s="42">
        <f>IF(I24&gt;0,100*J24/I24,0)</f>
        <v>85.03401360544218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28</v>
      </c>
      <c r="D26" s="39">
        <v>28</v>
      </c>
      <c r="E26" s="39"/>
      <c r="F26" s="40"/>
      <c r="G26" s="41"/>
      <c r="H26" s="123">
        <v>0.098</v>
      </c>
      <c r="I26" s="124">
        <v>0.11</v>
      </c>
      <c r="J26" s="124">
        <v>0.13</v>
      </c>
      <c r="K26" s="42">
        <f>IF(I26&gt;0,100*J26/I26,0)</f>
        <v>118.18181818181819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>
        <v>5</v>
      </c>
      <c r="D28" s="31">
        <v>4</v>
      </c>
      <c r="E28" s="31"/>
      <c r="F28" s="32"/>
      <c r="G28" s="32"/>
      <c r="H28" s="122">
        <v>0.023</v>
      </c>
      <c r="I28" s="122">
        <v>0.015</v>
      </c>
      <c r="J28" s="122">
        <v>0.015</v>
      </c>
      <c r="K28" s="33"/>
    </row>
    <row r="29" spans="1:11" s="34" customFormat="1" ht="11.25" customHeight="1">
      <c r="A29" s="36" t="s">
        <v>22</v>
      </c>
      <c r="B29" s="30"/>
      <c r="C29" s="31">
        <v>16</v>
      </c>
      <c r="D29" s="31">
        <v>15</v>
      </c>
      <c r="E29" s="31"/>
      <c r="F29" s="32"/>
      <c r="G29" s="32"/>
      <c r="H29" s="122">
        <v>0.055</v>
      </c>
      <c r="I29" s="122">
        <v>0.053</v>
      </c>
      <c r="J29" s="122">
        <v>0.06</v>
      </c>
      <c r="K29" s="33"/>
    </row>
    <row r="30" spans="1:11" s="34" customFormat="1" ht="11.25" customHeight="1">
      <c r="A30" s="36" t="s">
        <v>23</v>
      </c>
      <c r="B30" s="30"/>
      <c r="C30" s="31">
        <v>32</v>
      </c>
      <c r="D30" s="31">
        <v>25</v>
      </c>
      <c r="E30" s="31"/>
      <c r="F30" s="32"/>
      <c r="G30" s="32"/>
      <c r="H30" s="122">
        <v>0.153</v>
      </c>
      <c r="I30" s="122">
        <v>0.147</v>
      </c>
      <c r="J30" s="122">
        <v>0.147</v>
      </c>
      <c r="K30" s="33"/>
    </row>
    <row r="31" spans="1:11" s="43" customFormat="1" ht="11.25" customHeight="1">
      <c r="A31" s="44" t="s">
        <v>24</v>
      </c>
      <c r="B31" s="38"/>
      <c r="C31" s="39">
        <v>53</v>
      </c>
      <c r="D31" s="39">
        <v>44</v>
      </c>
      <c r="E31" s="39"/>
      <c r="F31" s="40"/>
      <c r="G31" s="41"/>
      <c r="H31" s="123">
        <v>0.23099999999999998</v>
      </c>
      <c r="I31" s="124">
        <v>0.215</v>
      </c>
      <c r="J31" s="124">
        <v>0.22199999999999998</v>
      </c>
      <c r="K31" s="42">
        <f>IF(I31&gt;0,100*J31/I31,0)</f>
        <v>103.25581395348836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4</v>
      </c>
      <c r="D33" s="31">
        <v>4</v>
      </c>
      <c r="E33" s="31"/>
      <c r="F33" s="32"/>
      <c r="G33" s="32"/>
      <c r="H33" s="122">
        <v>0.025</v>
      </c>
      <c r="I33" s="122">
        <v>0.025</v>
      </c>
      <c r="J33" s="122">
        <v>0.024</v>
      </c>
      <c r="K33" s="33"/>
    </row>
    <row r="34" spans="1:11" s="34" customFormat="1" ht="11.25" customHeight="1">
      <c r="A34" s="36" t="s">
        <v>26</v>
      </c>
      <c r="B34" s="30"/>
      <c r="C34" s="31">
        <v>1</v>
      </c>
      <c r="D34" s="31"/>
      <c r="E34" s="31"/>
      <c r="F34" s="32"/>
      <c r="G34" s="32"/>
      <c r="H34" s="122">
        <v>0.006</v>
      </c>
      <c r="I34" s="122"/>
      <c r="J34" s="122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2"/>
      <c r="I35" s="122"/>
      <c r="J35" s="122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2"/>
      <c r="I36" s="122"/>
      <c r="J36" s="122"/>
      <c r="K36" s="33"/>
    </row>
    <row r="37" spans="1:11" s="43" customFormat="1" ht="11.25" customHeight="1">
      <c r="A37" s="37" t="s">
        <v>29</v>
      </c>
      <c r="B37" s="38"/>
      <c r="C37" s="39">
        <v>5</v>
      </c>
      <c r="D37" s="39">
        <v>4</v>
      </c>
      <c r="E37" s="39"/>
      <c r="F37" s="40"/>
      <c r="G37" s="41"/>
      <c r="H37" s="123">
        <v>0.031</v>
      </c>
      <c r="I37" s="124">
        <v>0.025</v>
      </c>
      <c r="J37" s="124">
        <v>0.024</v>
      </c>
      <c r="K37" s="42">
        <f>IF(I37&gt;0,100*J37/I37,0)</f>
        <v>95.99999999999999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3"/>
      <c r="I39" s="124"/>
      <c r="J39" s="12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>
        <v>12</v>
      </c>
      <c r="D41" s="31">
        <v>10</v>
      </c>
      <c r="E41" s="31"/>
      <c r="F41" s="32"/>
      <c r="G41" s="32"/>
      <c r="H41" s="122">
        <v>0.062</v>
      </c>
      <c r="I41" s="122">
        <v>0.052</v>
      </c>
      <c r="J41" s="122">
        <v>0.052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2"/>
      <c r="I42" s="122"/>
      <c r="J42" s="122"/>
      <c r="K42" s="33"/>
    </row>
    <row r="43" spans="1:11" s="34" customFormat="1" ht="11.25" customHeight="1">
      <c r="A43" s="36" t="s">
        <v>33</v>
      </c>
      <c r="B43" s="30"/>
      <c r="C43" s="31">
        <v>6</v>
      </c>
      <c r="D43" s="31">
        <v>6</v>
      </c>
      <c r="E43" s="31"/>
      <c r="F43" s="32"/>
      <c r="G43" s="32"/>
      <c r="H43" s="122">
        <v>0.041</v>
      </c>
      <c r="I43" s="122">
        <v>0.045</v>
      </c>
      <c r="J43" s="122">
        <v>0.039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2"/>
      <c r="I45" s="122"/>
      <c r="J45" s="122"/>
      <c r="K45" s="33"/>
    </row>
    <row r="46" spans="1:11" s="34" customFormat="1" ht="11.25" customHeight="1">
      <c r="A46" s="36" t="s">
        <v>36</v>
      </c>
      <c r="B46" s="30"/>
      <c r="C46" s="31">
        <v>6</v>
      </c>
      <c r="D46" s="31">
        <v>6</v>
      </c>
      <c r="E46" s="31"/>
      <c r="F46" s="32"/>
      <c r="G46" s="32"/>
      <c r="H46" s="122">
        <v>0.06</v>
      </c>
      <c r="I46" s="122">
        <v>0.06</v>
      </c>
      <c r="J46" s="122">
        <v>0.06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2"/>
      <c r="I47" s="122"/>
      <c r="J47" s="122"/>
      <c r="K47" s="33"/>
    </row>
    <row r="48" spans="1:11" s="34" customFormat="1" ht="11.25" customHeight="1">
      <c r="A48" s="36" t="s">
        <v>38</v>
      </c>
      <c r="B48" s="30"/>
      <c r="C48" s="31">
        <v>56</v>
      </c>
      <c r="D48" s="31">
        <v>34</v>
      </c>
      <c r="E48" s="31"/>
      <c r="F48" s="32"/>
      <c r="G48" s="32"/>
      <c r="H48" s="122">
        <v>0.252</v>
      </c>
      <c r="I48" s="122">
        <v>0.238</v>
      </c>
      <c r="J48" s="122">
        <v>0.259</v>
      </c>
      <c r="K48" s="33"/>
    </row>
    <row r="49" spans="1:11" s="34" customFormat="1" ht="11.25" customHeight="1">
      <c r="A49" s="36" t="s">
        <v>39</v>
      </c>
      <c r="B49" s="30"/>
      <c r="C49" s="31">
        <v>20</v>
      </c>
      <c r="D49" s="31">
        <v>24</v>
      </c>
      <c r="E49" s="31"/>
      <c r="F49" s="32"/>
      <c r="G49" s="32"/>
      <c r="H49" s="122">
        <v>0.04</v>
      </c>
      <c r="I49" s="122">
        <v>0.049</v>
      </c>
      <c r="J49" s="122">
        <v>0.049</v>
      </c>
      <c r="K49" s="33"/>
    </row>
    <row r="50" spans="1:11" s="43" customFormat="1" ht="11.25" customHeight="1">
      <c r="A50" s="44" t="s">
        <v>40</v>
      </c>
      <c r="B50" s="38"/>
      <c r="C50" s="39">
        <v>100</v>
      </c>
      <c r="D50" s="39">
        <v>80</v>
      </c>
      <c r="E50" s="39"/>
      <c r="F50" s="40"/>
      <c r="G50" s="41"/>
      <c r="H50" s="123">
        <v>0.455</v>
      </c>
      <c r="I50" s="124">
        <v>0.444</v>
      </c>
      <c r="J50" s="124">
        <v>0.459</v>
      </c>
      <c r="K50" s="42">
        <f>IF(I50&gt;0,100*J50/I50,0)</f>
        <v>103.37837837837837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82</v>
      </c>
      <c r="D52" s="39">
        <v>82</v>
      </c>
      <c r="E52" s="39"/>
      <c r="F52" s="40"/>
      <c r="G52" s="41"/>
      <c r="H52" s="123">
        <v>0.585</v>
      </c>
      <c r="I52" s="124">
        <v>0.585</v>
      </c>
      <c r="J52" s="124">
        <v>0.585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2"/>
      <c r="I54" s="122"/>
      <c r="J54" s="122"/>
      <c r="K54" s="33"/>
    </row>
    <row r="55" spans="1:11" s="34" customFormat="1" ht="11.25" customHeight="1">
      <c r="A55" s="36" t="s">
        <v>43</v>
      </c>
      <c r="B55" s="30"/>
      <c r="C55" s="31">
        <v>10</v>
      </c>
      <c r="D55" s="31">
        <v>24</v>
      </c>
      <c r="E55" s="31"/>
      <c r="F55" s="32"/>
      <c r="G55" s="32"/>
      <c r="H55" s="122">
        <v>0.049</v>
      </c>
      <c r="I55" s="122">
        <v>0.12</v>
      </c>
      <c r="J55" s="122">
        <v>0.12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/>
      <c r="I56" s="122"/>
      <c r="J56" s="122"/>
      <c r="K56" s="33"/>
    </row>
    <row r="57" spans="1:11" s="34" customFormat="1" ht="11.25" customHeight="1">
      <c r="A57" s="36" t="s">
        <v>45</v>
      </c>
      <c r="B57" s="30"/>
      <c r="C57" s="31">
        <v>230</v>
      </c>
      <c r="D57" s="31">
        <v>435</v>
      </c>
      <c r="E57" s="31"/>
      <c r="F57" s="32"/>
      <c r="G57" s="32"/>
      <c r="H57" s="122">
        <v>1.15</v>
      </c>
      <c r="I57" s="122">
        <v>2.175</v>
      </c>
      <c r="J57" s="122">
        <v>2.175</v>
      </c>
      <c r="K57" s="33"/>
    </row>
    <row r="58" spans="1:11" s="34" customFormat="1" ht="11.25" customHeight="1">
      <c r="A58" s="36" t="s">
        <v>46</v>
      </c>
      <c r="B58" s="30"/>
      <c r="C58" s="31">
        <v>62</v>
      </c>
      <c r="D58" s="31">
        <v>50</v>
      </c>
      <c r="E58" s="31"/>
      <c r="F58" s="32"/>
      <c r="G58" s="32"/>
      <c r="H58" s="122">
        <v>0.341</v>
      </c>
      <c r="I58" s="122">
        <v>0.28</v>
      </c>
      <c r="J58" s="122">
        <v>0.33</v>
      </c>
      <c r="K58" s="33"/>
    </row>
    <row r="59" spans="1:11" s="43" customFormat="1" ht="11.25" customHeight="1">
      <c r="A59" s="37" t="s">
        <v>47</v>
      </c>
      <c r="B59" s="38"/>
      <c r="C59" s="39">
        <v>302</v>
      </c>
      <c r="D59" s="39">
        <v>509</v>
      </c>
      <c r="E59" s="39"/>
      <c r="F59" s="40"/>
      <c r="G59" s="41"/>
      <c r="H59" s="123">
        <v>1.5399999999999998</v>
      </c>
      <c r="I59" s="124">
        <v>2.575</v>
      </c>
      <c r="J59" s="124">
        <v>2.625</v>
      </c>
      <c r="K59" s="42">
        <f>IF(I59&gt;0,100*J59/I59,0)</f>
        <v>101.94174757281553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2"/>
      <c r="I61" s="122"/>
      <c r="J61" s="122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2"/>
      <c r="I62" s="122"/>
      <c r="J62" s="122"/>
      <c r="K62" s="33"/>
    </row>
    <row r="63" spans="1:11" s="34" customFormat="1" ht="11.25" customHeight="1">
      <c r="A63" s="36" t="s">
        <v>50</v>
      </c>
      <c r="B63" s="30"/>
      <c r="C63" s="31">
        <v>1</v>
      </c>
      <c r="D63" s="31"/>
      <c r="E63" s="31"/>
      <c r="F63" s="32"/>
      <c r="G63" s="32"/>
      <c r="H63" s="122">
        <v>0.003</v>
      </c>
      <c r="I63" s="122"/>
      <c r="J63" s="122"/>
      <c r="K63" s="33"/>
    </row>
    <row r="64" spans="1:11" s="43" customFormat="1" ht="11.25" customHeight="1">
      <c r="A64" s="37" t="s">
        <v>51</v>
      </c>
      <c r="B64" s="38"/>
      <c r="C64" s="39">
        <v>1</v>
      </c>
      <c r="D64" s="39"/>
      <c r="E64" s="39"/>
      <c r="F64" s="40"/>
      <c r="G64" s="41"/>
      <c r="H64" s="123">
        <v>0.003</v>
      </c>
      <c r="I64" s="124"/>
      <c r="J64" s="12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9</v>
      </c>
      <c r="D66" s="39">
        <v>9</v>
      </c>
      <c r="E66" s="39"/>
      <c r="F66" s="40"/>
      <c r="G66" s="41"/>
      <c r="H66" s="123">
        <v>0.045</v>
      </c>
      <c r="I66" s="124">
        <v>0.045</v>
      </c>
      <c r="J66" s="124">
        <v>0.055</v>
      </c>
      <c r="K66" s="42">
        <f>IF(I66&gt;0,100*J66/I66,0)</f>
        <v>122.22222222222223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>
        <v>437</v>
      </c>
      <c r="D68" s="31">
        <v>430</v>
      </c>
      <c r="E68" s="31"/>
      <c r="F68" s="32"/>
      <c r="G68" s="32"/>
      <c r="H68" s="122">
        <v>2.734</v>
      </c>
      <c r="I68" s="122">
        <v>2.5</v>
      </c>
      <c r="J68" s="122">
        <v>2.9</v>
      </c>
      <c r="K68" s="33"/>
    </row>
    <row r="69" spans="1:11" s="34" customFormat="1" ht="11.25" customHeight="1">
      <c r="A69" s="36" t="s">
        <v>54</v>
      </c>
      <c r="B69" s="30"/>
      <c r="C69" s="31">
        <v>263</v>
      </c>
      <c r="D69" s="31">
        <v>260</v>
      </c>
      <c r="E69" s="31"/>
      <c r="F69" s="32"/>
      <c r="G69" s="32"/>
      <c r="H69" s="122">
        <v>1.704</v>
      </c>
      <c r="I69" s="122">
        <v>1.6</v>
      </c>
      <c r="J69" s="122">
        <v>1.6</v>
      </c>
      <c r="K69" s="33"/>
    </row>
    <row r="70" spans="1:11" s="43" customFormat="1" ht="11.25" customHeight="1">
      <c r="A70" s="37" t="s">
        <v>55</v>
      </c>
      <c r="B70" s="38"/>
      <c r="C70" s="39">
        <v>700</v>
      </c>
      <c r="D70" s="39">
        <v>690</v>
      </c>
      <c r="E70" s="39"/>
      <c r="F70" s="40"/>
      <c r="G70" s="41"/>
      <c r="H70" s="123">
        <v>4.438</v>
      </c>
      <c r="I70" s="124">
        <v>4.1</v>
      </c>
      <c r="J70" s="124">
        <v>4.5</v>
      </c>
      <c r="K70" s="42">
        <f>IF(I70&gt;0,100*J70/I70,0)</f>
        <v>109.75609756097562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38</v>
      </c>
      <c r="D72" s="31">
        <v>38</v>
      </c>
      <c r="E72" s="31"/>
      <c r="F72" s="32"/>
      <c r="G72" s="32"/>
      <c r="H72" s="122">
        <v>0.213</v>
      </c>
      <c r="I72" s="122">
        <v>0.213</v>
      </c>
      <c r="J72" s="122">
        <v>0.231</v>
      </c>
      <c r="K72" s="33"/>
    </row>
    <row r="73" spans="1:11" s="34" customFormat="1" ht="11.25" customHeight="1">
      <c r="A73" s="36" t="s">
        <v>57</v>
      </c>
      <c r="B73" s="30"/>
      <c r="C73" s="31">
        <v>249</v>
      </c>
      <c r="D73" s="31">
        <v>280</v>
      </c>
      <c r="E73" s="31"/>
      <c r="F73" s="32"/>
      <c r="G73" s="32"/>
      <c r="H73" s="122">
        <v>0.972</v>
      </c>
      <c r="I73" s="122">
        <v>1.39</v>
      </c>
      <c r="J73" s="122">
        <v>1.1</v>
      </c>
      <c r="K73" s="33"/>
    </row>
    <row r="74" spans="1:11" s="34" customFormat="1" ht="11.25" customHeight="1">
      <c r="A74" s="36" t="s">
        <v>58</v>
      </c>
      <c r="B74" s="30"/>
      <c r="C74" s="31">
        <v>300</v>
      </c>
      <c r="D74" s="31">
        <v>260</v>
      </c>
      <c r="E74" s="31"/>
      <c r="F74" s="32"/>
      <c r="G74" s="32"/>
      <c r="H74" s="122">
        <v>1.325</v>
      </c>
      <c r="I74" s="122">
        <v>1.35</v>
      </c>
      <c r="J74" s="122">
        <v>1.17</v>
      </c>
      <c r="K74" s="33"/>
    </row>
    <row r="75" spans="1:11" s="34" customFormat="1" ht="11.25" customHeight="1">
      <c r="A75" s="36" t="s">
        <v>59</v>
      </c>
      <c r="B75" s="30"/>
      <c r="C75" s="31">
        <v>5946</v>
      </c>
      <c r="D75" s="31">
        <v>5946</v>
      </c>
      <c r="E75" s="31"/>
      <c r="F75" s="32"/>
      <c r="G75" s="32"/>
      <c r="H75" s="122">
        <v>31.643</v>
      </c>
      <c r="I75" s="122">
        <v>31.6418</v>
      </c>
      <c r="J75" s="122">
        <v>26.1</v>
      </c>
      <c r="K75" s="33"/>
    </row>
    <row r="76" spans="1:11" s="34" customFormat="1" ht="11.25" customHeight="1">
      <c r="A76" s="36" t="s">
        <v>60</v>
      </c>
      <c r="B76" s="30"/>
      <c r="C76" s="31"/>
      <c r="D76" s="31">
        <v>4</v>
      </c>
      <c r="E76" s="31"/>
      <c r="F76" s="32"/>
      <c r="G76" s="32"/>
      <c r="H76" s="122"/>
      <c r="I76" s="122">
        <v>0.016</v>
      </c>
      <c r="J76" s="122">
        <v>0.016</v>
      </c>
      <c r="K76" s="33"/>
    </row>
    <row r="77" spans="1:11" s="34" customFormat="1" ht="11.25" customHeight="1">
      <c r="A77" s="36" t="s">
        <v>61</v>
      </c>
      <c r="B77" s="30"/>
      <c r="C77" s="31">
        <v>307</v>
      </c>
      <c r="D77" s="31">
        <v>360</v>
      </c>
      <c r="E77" s="31"/>
      <c r="F77" s="32"/>
      <c r="G77" s="32"/>
      <c r="H77" s="122">
        <v>0.723</v>
      </c>
      <c r="I77" s="122">
        <v>1.1</v>
      </c>
      <c r="J77" s="122">
        <v>0.775</v>
      </c>
      <c r="K77" s="33"/>
    </row>
    <row r="78" spans="1:11" s="34" customFormat="1" ht="11.25" customHeight="1">
      <c r="A78" s="36" t="s">
        <v>62</v>
      </c>
      <c r="B78" s="30"/>
      <c r="C78" s="31">
        <v>298</v>
      </c>
      <c r="D78" s="31">
        <v>422</v>
      </c>
      <c r="E78" s="31"/>
      <c r="F78" s="32"/>
      <c r="G78" s="32"/>
      <c r="H78" s="122">
        <v>1.635</v>
      </c>
      <c r="I78" s="122">
        <v>2.613</v>
      </c>
      <c r="J78" s="122">
        <v>2.954</v>
      </c>
      <c r="K78" s="33"/>
    </row>
    <row r="79" spans="1:11" s="34" customFormat="1" ht="11.25" customHeight="1">
      <c r="A79" s="36" t="s">
        <v>63</v>
      </c>
      <c r="B79" s="30"/>
      <c r="C79" s="31">
        <v>528</v>
      </c>
      <c r="D79" s="31">
        <v>555</v>
      </c>
      <c r="E79" s="31"/>
      <c r="F79" s="32"/>
      <c r="G79" s="32"/>
      <c r="H79" s="122">
        <v>2.246</v>
      </c>
      <c r="I79" s="122">
        <v>1.639</v>
      </c>
      <c r="J79" s="122">
        <v>1.4</v>
      </c>
      <c r="K79" s="33"/>
    </row>
    <row r="80" spans="1:11" s="43" customFormat="1" ht="11.25" customHeight="1">
      <c r="A80" s="44" t="s">
        <v>64</v>
      </c>
      <c r="B80" s="38"/>
      <c r="C80" s="39">
        <v>7666</v>
      </c>
      <c r="D80" s="39">
        <v>7865</v>
      </c>
      <c r="E80" s="39"/>
      <c r="F80" s="40"/>
      <c r="G80" s="41"/>
      <c r="H80" s="123">
        <v>38.757</v>
      </c>
      <c r="I80" s="124">
        <v>39.9628</v>
      </c>
      <c r="J80" s="124">
        <v>33.745999999999995</v>
      </c>
      <c r="K80" s="42">
        <f>IF(I80&gt;0,100*J80/I80,0)</f>
        <v>84.44353248521124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2"/>
      <c r="I82" s="122"/>
      <c r="J82" s="122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2"/>
      <c r="I83" s="122"/>
      <c r="J83" s="122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3"/>
      <c r="I84" s="124"/>
      <c r="J84" s="124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10132</v>
      </c>
      <c r="D86" s="31">
        <v>10395</v>
      </c>
      <c r="E86" s="31"/>
      <c r="F86" s="32"/>
      <c r="G86" s="32"/>
      <c r="H86" s="122">
        <v>49.352</v>
      </c>
      <c r="I86" s="122">
        <v>52.177800000000005</v>
      </c>
      <c r="J86" s="122">
        <v>45.846</v>
      </c>
      <c r="K86" s="33">
        <f>IF(I86&gt;0,100*J86/I86,0)</f>
        <v>87.86495406092244</v>
      </c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10132</v>
      </c>
      <c r="D89" s="54">
        <v>10395</v>
      </c>
      <c r="E89" s="54"/>
      <c r="F89" s="55"/>
      <c r="G89" s="41"/>
      <c r="H89" s="127">
        <v>49.352</v>
      </c>
      <c r="I89" s="128">
        <v>52.177800000000005</v>
      </c>
      <c r="J89" s="128">
        <v>45.846</v>
      </c>
      <c r="K89" s="55">
        <f>IF(I89&gt;0,100*J89/I89,0)</f>
        <v>87.86495406092244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2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>
        <v>3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16.8</v>
      </c>
      <c r="D9" s="31">
        <v>7</v>
      </c>
      <c r="E9" s="31">
        <v>6.501209746249703</v>
      </c>
      <c r="F9" s="32"/>
      <c r="G9" s="32"/>
      <c r="H9" s="122">
        <v>1.376</v>
      </c>
      <c r="I9" s="122">
        <v>0.533</v>
      </c>
      <c r="J9" s="122">
        <v>0.5170856930806605</v>
      </c>
      <c r="K9" s="33"/>
    </row>
    <row r="10" spans="1:11" s="34" customFormat="1" ht="11.25" customHeight="1">
      <c r="A10" s="36" t="s">
        <v>9</v>
      </c>
      <c r="B10" s="30"/>
      <c r="C10" s="31">
        <v>3.5</v>
      </c>
      <c r="D10" s="31">
        <v>4</v>
      </c>
      <c r="E10" s="31">
        <v>4</v>
      </c>
      <c r="F10" s="32"/>
      <c r="G10" s="32"/>
      <c r="H10" s="122">
        <v>0.336</v>
      </c>
      <c r="I10" s="122">
        <v>0.209</v>
      </c>
      <c r="J10" s="122">
        <v>0.209</v>
      </c>
      <c r="K10" s="33"/>
    </row>
    <row r="11" spans="1:11" s="34" customFormat="1" ht="11.25" customHeight="1">
      <c r="A11" s="29" t="s">
        <v>10</v>
      </c>
      <c r="B11" s="30"/>
      <c r="C11" s="31">
        <v>3.5</v>
      </c>
      <c r="D11" s="31">
        <v>5</v>
      </c>
      <c r="E11" s="31">
        <v>5</v>
      </c>
      <c r="F11" s="32"/>
      <c r="G11" s="32"/>
      <c r="H11" s="122">
        <v>0.402</v>
      </c>
      <c r="I11" s="122">
        <v>0.402</v>
      </c>
      <c r="J11" s="122">
        <v>0.402</v>
      </c>
      <c r="K11" s="33"/>
    </row>
    <row r="12" spans="1:11" s="34" customFormat="1" ht="11.25" customHeight="1">
      <c r="A12" s="36" t="s">
        <v>11</v>
      </c>
      <c r="B12" s="30"/>
      <c r="C12" s="31">
        <v>18.2</v>
      </c>
      <c r="D12" s="31">
        <v>10.507493404746981</v>
      </c>
      <c r="E12" s="31">
        <v>10.491587762760853</v>
      </c>
      <c r="F12" s="32"/>
      <c r="G12" s="32"/>
      <c r="H12" s="122">
        <v>1.482</v>
      </c>
      <c r="I12" s="122">
        <v>0.8760158587652208</v>
      </c>
      <c r="J12" s="122">
        <v>0.830136500869848</v>
      </c>
      <c r="K12" s="33"/>
    </row>
    <row r="13" spans="1:11" s="43" customFormat="1" ht="11.25" customHeight="1">
      <c r="A13" s="37" t="s">
        <v>12</v>
      </c>
      <c r="B13" s="38"/>
      <c r="C13" s="39">
        <v>42</v>
      </c>
      <c r="D13" s="39">
        <v>26.50749340474698</v>
      </c>
      <c r="E13" s="39">
        <v>25.992797509010558</v>
      </c>
      <c r="F13" s="40">
        <f>IF(D13&gt;0,100*E13/D13,0)</f>
        <v>98.05830039122351</v>
      </c>
      <c r="G13" s="41"/>
      <c r="H13" s="123">
        <v>3.596</v>
      </c>
      <c r="I13" s="124">
        <v>2.020015858765221</v>
      </c>
      <c r="J13" s="124">
        <v>1.9582221939505084</v>
      </c>
      <c r="K13" s="42">
        <f>IF(I13&gt;0,100*J13/I13,0)</f>
        <v>96.94093169879936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3"/>
      <c r="I17" s="124"/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>
        <v>1</v>
      </c>
      <c r="D19" s="31">
        <v>1</v>
      </c>
      <c r="E19" s="31">
        <v>1</v>
      </c>
      <c r="F19" s="32"/>
      <c r="G19" s="32"/>
      <c r="H19" s="122">
        <v>0.05</v>
      </c>
      <c r="I19" s="122">
        <v>0.05</v>
      </c>
      <c r="J19" s="122">
        <v>0.05</v>
      </c>
      <c r="K19" s="33"/>
    </row>
    <row r="20" spans="1:11" s="34" customFormat="1" ht="11.25" customHeight="1">
      <c r="A20" s="36" t="s">
        <v>16</v>
      </c>
      <c r="B20" s="30"/>
      <c r="C20" s="31">
        <v>5</v>
      </c>
      <c r="D20" s="31">
        <v>5</v>
      </c>
      <c r="E20" s="31">
        <v>5</v>
      </c>
      <c r="F20" s="32"/>
      <c r="G20" s="32"/>
      <c r="H20" s="122">
        <v>0.255</v>
      </c>
      <c r="I20" s="122">
        <v>0.255</v>
      </c>
      <c r="J20" s="122">
        <v>0.255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>
        <v>6</v>
      </c>
      <c r="D22" s="39">
        <v>6</v>
      </c>
      <c r="E22" s="39">
        <v>6</v>
      </c>
      <c r="F22" s="40">
        <f>IF(D22&gt;0,100*E22/D22,0)</f>
        <v>100</v>
      </c>
      <c r="G22" s="41"/>
      <c r="H22" s="123">
        <v>0.305</v>
      </c>
      <c r="I22" s="124">
        <v>0.305</v>
      </c>
      <c r="J22" s="124">
        <v>0.305</v>
      </c>
      <c r="K22" s="42">
        <f>IF(I22&gt;0,100*J22/I22,0)</f>
        <v>100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15</v>
      </c>
      <c r="D24" s="39"/>
      <c r="E24" s="39"/>
      <c r="F24" s="40"/>
      <c r="G24" s="41"/>
      <c r="H24" s="123">
        <v>1.023</v>
      </c>
      <c r="I24" s="124"/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3"/>
      <c r="I26" s="124"/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2"/>
      <c r="I28" s="122"/>
      <c r="J28" s="122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/>
      <c r="I29" s="122"/>
      <c r="J29" s="122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2"/>
      <c r="I30" s="122"/>
      <c r="J30" s="122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3"/>
      <c r="I31" s="124"/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46</v>
      </c>
      <c r="D33" s="31">
        <v>23</v>
      </c>
      <c r="E33" s="31">
        <v>30</v>
      </c>
      <c r="F33" s="32"/>
      <c r="G33" s="32"/>
      <c r="H33" s="122">
        <v>3.392</v>
      </c>
      <c r="I33" s="122">
        <v>1.642</v>
      </c>
      <c r="J33" s="122">
        <v>1.6</v>
      </c>
      <c r="K33" s="33"/>
    </row>
    <row r="34" spans="1:11" s="34" customFormat="1" ht="11.25" customHeight="1">
      <c r="A34" s="36" t="s">
        <v>26</v>
      </c>
      <c r="B34" s="30"/>
      <c r="C34" s="31">
        <v>30</v>
      </c>
      <c r="D34" s="31">
        <v>30</v>
      </c>
      <c r="E34" s="31">
        <v>27</v>
      </c>
      <c r="F34" s="32"/>
      <c r="G34" s="32"/>
      <c r="H34" s="122">
        <v>1.109</v>
      </c>
      <c r="I34" s="122">
        <v>1.109</v>
      </c>
      <c r="J34" s="122">
        <v>0.952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2"/>
      <c r="I35" s="122"/>
      <c r="J35" s="122"/>
      <c r="K35" s="33"/>
    </row>
    <row r="36" spans="1:11" s="34" customFormat="1" ht="11.25" customHeight="1">
      <c r="A36" s="36" t="s">
        <v>28</v>
      </c>
      <c r="B36" s="30"/>
      <c r="C36" s="31">
        <v>7</v>
      </c>
      <c r="D36" s="31">
        <v>7</v>
      </c>
      <c r="E36" s="31">
        <v>7</v>
      </c>
      <c r="F36" s="32"/>
      <c r="G36" s="32"/>
      <c r="H36" s="122">
        <v>0.252</v>
      </c>
      <c r="I36" s="122">
        <v>0.252</v>
      </c>
      <c r="J36" s="122">
        <v>0.279</v>
      </c>
      <c r="K36" s="33"/>
    </row>
    <row r="37" spans="1:11" s="43" customFormat="1" ht="11.25" customHeight="1">
      <c r="A37" s="37" t="s">
        <v>29</v>
      </c>
      <c r="B37" s="38"/>
      <c r="C37" s="39">
        <v>83</v>
      </c>
      <c r="D37" s="39">
        <v>60</v>
      </c>
      <c r="E37" s="39">
        <v>64</v>
      </c>
      <c r="F37" s="40">
        <f>IF(D37&gt;0,100*E37/D37,0)</f>
        <v>106.66666666666667</v>
      </c>
      <c r="G37" s="41"/>
      <c r="H37" s="123">
        <v>4.752999999999999</v>
      </c>
      <c r="I37" s="124">
        <v>3.003</v>
      </c>
      <c r="J37" s="124">
        <v>2.831</v>
      </c>
      <c r="K37" s="42">
        <f>IF(I37&gt;0,100*J37/I37,0)</f>
        <v>94.27239427239428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36</v>
      </c>
      <c r="D39" s="39">
        <v>36</v>
      </c>
      <c r="E39" s="39">
        <v>87</v>
      </c>
      <c r="F39" s="40">
        <f>IF(D39&gt;0,100*E39/D39,0)</f>
        <v>241.66666666666666</v>
      </c>
      <c r="G39" s="41"/>
      <c r="H39" s="123">
        <v>1.47</v>
      </c>
      <c r="I39" s="124">
        <v>1.47</v>
      </c>
      <c r="J39" s="124">
        <v>1.25</v>
      </c>
      <c r="K39" s="42">
        <f>IF(I39&gt;0,100*J39/I39,0)</f>
        <v>85.03401360544218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2"/>
      <c r="I41" s="122"/>
      <c r="J41" s="122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2"/>
      <c r="I42" s="122"/>
      <c r="J42" s="122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2"/>
      <c r="I43" s="122"/>
      <c r="J43" s="122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2"/>
      <c r="I45" s="122"/>
      <c r="J45" s="122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2"/>
      <c r="I46" s="122"/>
      <c r="J46" s="122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2"/>
      <c r="I47" s="122"/>
      <c r="J47" s="122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2"/>
      <c r="I48" s="122"/>
      <c r="J48" s="122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2"/>
      <c r="I49" s="122"/>
      <c r="J49" s="122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3"/>
      <c r="I50" s="124"/>
      <c r="J50" s="12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>
        <v>1</v>
      </c>
      <c r="E52" s="39">
        <v>1</v>
      </c>
      <c r="F52" s="40">
        <f>IF(D52&gt;0,100*E52/D52,0)</f>
        <v>100</v>
      </c>
      <c r="G52" s="41"/>
      <c r="H52" s="123">
        <v>0.099</v>
      </c>
      <c r="I52" s="124">
        <v>0.099</v>
      </c>
      <c r="J52" s="124">
        <v>0.099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2"/>
      <c r="I54" s="122"/>
      <c r="J54" s="122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2"/>
      <c r="I55" s="122"/>
      <c r="J55" s="122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/>
      <c r="I56" s="122"/>
      <c r="J56" s="122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/>
      <c r="I57" s="122"/>
      <c r="J57" s="122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2"/>
      <c r="I58" s="122"/>
      <c r="J58" s="122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3"/>
      <c r="I59" s="124"/>
      <c r="J59" s="1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150</v>
      </c>
      <c r="D61" s="31">
        <v>160</v>
      </c>
      <c r="E61" s="31">
        <v>140</v>
      </c>
      <c r="F61" s="32"/>
      <c r="G61" s="32"/>
      <c r="H61" s="122">
        <v>12</v>
      </c>
      <c r="I61" s="122">
        <v>15</v>
      </c>
      <c r="J61" s="122">
        <v>13</v>
      </c>
      <c r="K61" s="33"/>
    </row>
    <row r="62" spans="1:11" s="34" customFormat="1" ht="11.25" customHeight="1">
      <c r="A62" s="36" t="s">
        <v>49</v>
      </c>
      <c r="B62" s="30"/>
      <c r="C62" s="31">
        <v>53</v>
      </c>
      <c r="D62" s="31">
        <v>55</v>
      </c>
      <c r="E62" s="31">
        <v>55</v>
      </c>
      <c r="F62" s="32"/>
      <c r="G62" s="32"/>
      <c r="H62" s="122">
        <v>0.986</v>
      </c>
      <c r="I62" s="122">
        <v>1.023</v>
      </c>
      <c r="J62" s="122">
        <v>1.025</v>
      </c>
      <c r="K62" s="33"/>
    </row>
    <row r="63" spans="1:11" s="34" customFormat="1" ht="11.25" customHeight="1">
      <c r="A63" s="36" t="s">
        <v>50</v>
      </c>
      <c r="B63" s="30"/>
      <c r="C63" s="31">
        <v>15</v>
      </c>
      <c r="D63" s="31">
        <v>19</v>
      </c>
      <c r="E63" s="31">
        <v>19</v>
      </c>
      <c r="F63" s="32"/>
      <c r="G63" s="32"/>
      <c r="H63" s="122">
        <v>0.418</v>
      </c>
      <c r="I63" s="122">
        <v>0.53</v>
      </c>
      <c r="J63" s="122">
        <v>0.76</v>
      </c>
      <c r="K63" s="33"/>
    </row>
    <row r="64" spans="1:11" s="43" customFormat="1" ht="11.25" customHeight="1">
      <c r="A64" s="37" t="s">
        <v>51</v>
      </c>
      <c r="B64" s="38"/>
      <c r="C64" s="39">
        <v>218</v>
      </c>
      <c r="D64" s="39">
        <v>234</v>
      </c>
      <c r="E64" s="39">
        <v>214</v>
      </c>
      <c r="F64" s="40">
        <f>IF(D64&gt;0,100*E64/D64,0)</f>
        <v>91.45299145299145</v>
      </c>
      <c r="G64" s="41"/>
      <c r="H64" s="123">
        <v>13.404</v>
      </c>
      <c r="I64" s="124">
        <v>16.553</v>
      </c>
      <c r="J64" s="124">
        <v>14.785</v>
      </c>
      <c r="K64" s="42">
        <f>IF(I64&gt;0,100*J64/I64,0)</f>
        <v>89.31915664834169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957</v>
      </c>
      <c r="D66" s="39">
        <v>613</v>
      </c>
      <c r="E66" s="39">
        <v>970</v>
      </c>
      <c r="F66" s="40">
        <f>IF(D66&gt;0,100*E66/D66,0)</f>
        <v>158.23817292006524</v>
      </c>
      <c r="G66" s="41"/>
      <c r="H66" s="123">
        <v>106.272</v>
      </c>
      <c r="I66" s="124">
        <v>76.577</v>
      </c>
      <c r="J66" s="124">
        <v>121.174</v>
      </c>
      <c r="K66" s="42">
        <f>IF(I66&gt;0,100*J66/I66,0)</f>
        <v>158.238113271609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2"/>
      <c r="I68" s="122"/>
      <c r="J68" s="122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2"/>
      <c r="I69" s="122"/>
      <c r="J69" s="122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3"/>
      <c r="I70" s="124"/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6400</v>
      </c>
      <c r="D72" s="31">
        <v>7400</v>
      </c>
      <c r="E72" s="31">
        <v>7400</v>
      </c>
      <c r="F72" s="32"/>
      <c r="G72" s="32"/>
      <c r="H72" s="122">
        <v>630.256</v>
      </c>
      <c r="I72" s="122">
        <v>733.364</v>
      </c>
      <c r="J72" s="122">
        <v>733.364</v>
      </c>
      <c r="K72" s="33"/>
    </row>
    <row r="73" spans="1:11" s="34" customFormat="1" ht="11.25" customHeight="1">
      <c r="A73" s="36" t="s">
        <v>57</v>
      </c>
      <c r="B73" s="30"/>
      <c r="C73" s="31">
        <v>410</v>
      </c>
      <c r="D73" s="31">
        <v>410</v>
      </c>
      <c r="E73" s="31">
        <v>410</v>
      </c>
      <c r="F73" s="32"/>
      <c r="G73" s="32"/>
      <c r="H73" s="122">
        <v>12.2</v>
      </c>
      <c r="I73" s="122">
        <v>12.675</v>
      </c>
      <c r="J73" s="122">
        <v>12.9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2"/>
      <c r="I74" s="122"/>
      <c r="J74" s="122"/>
      <c r="K74" s="33"/>
    </row>
    <row r="75" spans="1:11" s="34" customFormat="1" ht="11.25" customHeight="1">
      <c r="A75" s="36" t="s">
        <v>59</v>
      </c>
      <c r="B75" s="30"/>
      <c r="C75" s="31">
        <v>1397</v>
      </c>
      <c r="D75" s="31">
        <v>1397</v>
      </c>
      <c r="E75" s="31">
        <v>1466</v>
      </c>
      <c r="F75" s="32"/>
      <c r="G75" s="32"/>
      <c r="H75" s="122">
        <v>138.075</v>
      </c>
      <c r="I75" s="122">
        <v>138.075</v>
      </c>
      <c r="J75" s="122">
        <v>142.187</v>
      </c>
      <c r="K75" s="33"/>
    </row>
    <row r="76" spans="1:11" s="34" customFormat="1" ht="11.25" customHeight="1">
      <c r="A76" s="36" t="s">
        <v>60</v>
      </c>
      <c r="B76" s="30"/>
      <c r="C76" s="31">
        <v>12</v>
      </c>
      <c r="D76" s="31">
        <v>5</v>
      </c>
      <c r="E76" s="31">
        <v>5</v>
      </c>
      <c r="F76" s="32"/>
      <c r="G76" s="32"/>
      <c r="H76" s="122">
        <v>0.638</v>
      </c>
      <c r="I76" s="122">
        <v>0.2</v>
      </c>
      <c r="J76" s="122">
        <v>0.2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2"/>
      <c r="I77" s="122"/>
      <c r="J77" s="122"/>
      <c r="K77" s="33"/>
    </row>
    <row r="78" spans="1:11" s="34" customFormat="1" ht="11.25" customHeight="1">
      <c r="A78" s="36" t="s">
        <v>62</v>
      </c>
      <c r="B78" s="30"/>
      <c r="C78" s="31">
        <v>470</v>
      </c>
      <c r="D78" s="31">
        <v>475</v>
      </c>
      <c r="E78" s="31">
        <v>406</v>
      </c>
      <c r="F78" s="32"/>
      <c r="G78" s="32"/>
      <c r="H78" s="122">
        <v>36.4</v>
      </c>
      <c r="I78" s="122">
        <v>30.875</v>
      </c>
      <c r="J78" s="122">
        <v>28.42</v>
      </c>
      <c r="K78" s="33"/>
    </row>
    <row r="79" spans="1:11" s="34" customFormat="1" ht="11.25" customHeight="1">
      <c r="A79" s="36" t="s">
        <v>63</v>
      </c>
      <c r="B79" s="30"/>
      <c r="C79" s="31">
        <v>45</v>
      </c>
      <c r="D79" s="31">
        <v>45</v>
      </c>
      <c r="E79" s="31">
        <v>50</v>
      </c>
      <c r="F79" s="32"/>
      <c r="G79" s="32"/>
      <c r="H79" s="122">
        <v>3.75</v>
      </c>
      <c r="I79" s="122">
        <v>3.825</v>
      </c>
      <c r="J79" s="122">
        <v>4</v>
      </c>
      <c r="K79" s="33"/>
    </row>
    <row r="80" spans="1:11" s="43" customFormat="1" ht="11.25" customHeight="1">
      <c r="A80" s="44" t="s">
        <v>64</v>
      </c>
      <c r="B80" s="38"/>
      <c r="C80" s="39">
        <v>8734</v>
      </c>
      <c r="D80" s="39">
        <v>9732</v>
      </c>
      <c r="E80" s="39">
        <v>9737</v>
      </c>
      <c r="F80" s="40">
        <f>IF(D80&gt;0,100*E80/D80,0)</f>
        <v>100.05137690094533</v>
      </c>
      <c r="G80" s="41"/>
      <c r="H80" s="123">
        <v>821.319</v>
      </c>
      <c r="I80" s="124">
        <v>919.0140000000001</v>
      </c>
      <c r="J80" s="124">
        <v>921.071</v>
      </c>
      <c r="K80" s="42">
        <f>IF(I80&gt;0,100*J80/I80,0)</f>
        <v>100.22382684050514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>
        <v>398</v>
      </c>
      <c r="D82" s="31">
        <v>398</v>
      </c>
      <c r="E82" s="31">
        <v>398</v>
      </c>
      <c r="F82" s="32"/>
      <c r="G82" s="32"/>
      <c r="H82" s="122">
        <v>46.092</v>
      </c>
      <c r="I82" s="122">
        <v>46.092</v>
      </c>
      <c r="J82" s="122">
        <v>46.092</v>
      </c>
      <c r="K82" s="33"/>
    </row>
    <row r="83" spans="1:11" s="34" customFormat="1" ht="11.25" customHeight="1">
      <c r="A83" s="36" t="s">
        <v>66</v>
      </c>
      <c r="B83" s="30"/>
      <c r="C83" s="31">
        <v>150</v>
      </c>
      <c r="D83" s="31">
        <v>150</v>
      </c>
      <c r="E83" s="31">
        <v>150</v>
      </c>
      <c r="F83" s="32"/>
      <c r="G83" s="32"/>
      <c r="H83" s="122">
        <v>17.623</v>
      </c>
      <c r="I83" s="122">
        <v>11.229</v>
      </c>
      <c r="J83" s="122">
        <v>11.229</v>
      </c>
      <c r="K83" s="33"/>
    </row>
    <row r="84" spans="1:11" s="43" customFormat="1" ht="11.25" customHeight="1">
      <c r="A84" s="37" t="s">
        <v>67</v>
      </c>
      <c r="B84" s="38"/>
      <c r="C84" s="39">
        <v>548</v>
      </c>
      <c r="D84" s="39">
        <v>548</v>
      </c>
      <c r="E84" s="39">
        <v>548</v>
      </c>
      <c r="F84" s="40">
        <f>IF(D84&gt;0,100*E84/D84,0)</f>
        <v>100</v>
      </c>
      <c r="G84" s="41"/>
      <c r="H84" s="123">
        <v>63.715</v>
      </c>
      <c r="I84" s="124">
        <v>57.321</v>
      </c>
      <c r="J84" s="124">
        <v>57.321</v>
      </c>
      <c r="K84" s="42">
        <f>IF(I84&gt;0,100*J84/I84,0)</f>
        <v>100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10640</v>
      </c>
      <c r="D86" s="31">
        <v>11256.507493404748</v>
      </c>
      <c r="E86" s="31">
        <v>11652.99279750901</v>
      </c>
      <c r="F86" s="32">
        <f>IF(D86&gt;0,100*E86/D86,0)</f>
        <v>103.52227637512404</v>
      </c>
      <c r="G86" s="32"/>
      <c r="H86" s="122">
        <v>1015.956</v>
      </c>
      <c r="I86" s="122">
        <v>1076.3620158587653</v>
      </c>
      <c r="J86" s="122">
        <v>1120.7942221939504</v>
      </c>
      <c r="K86" s="33">
        <f>IF(I86&gt;0,100*J86/I86,0)</f>
        <v>104.1279983574797</v>
      </c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10640</v>
      </c>
      <c r="D89" s="54">
        <v>11256.507493404748</v>
      </c>
      <c r="E89" s="54">
        <v>11652.99279750901</v>
      </c>
      <c r="F89" s="55">
        <f>IF(D89&gt;0,100*E89/D89,0)</f>
        <v>103.52227637512404</v>
      </c>
      <c r="G89" s="41"/>
      <c r="H89" s="127">
        <v>1015.956</v>
      </c>
      <c r="I89" s="128">
        <v>1076.3620158587653</v>
      </c>
      <c r="J89" s="128">
        <v>1120.7942221939504</v>
      </c>
      <c r="K89" s="55">
        <f>IF(I89&gt;0,100*J89/I89,0)</f>
        <v>104.1279983574797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/>
      <c r="I9" s="122"/>
      <c r="J9" s="122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/>
      <c r="I10" s="122"/>
      <c r="J10" s="122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/>
      <c r="I11" s="122"/>
      <c r="J11" s="122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/>
      <c r="I12" s="122"/>
      <c r="J12" s="122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3"/>
      <c r="I13" s="124"/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>
        <v>4</v>
      </c>
      <c r="D17" s="39">
        <v>2</v>
      </c>
      <c r="E17" s="39">
        <v>2</v>
      </c>
      <c r="F17" s="40">
        <f>IF(D17&gt;0,100*E17/D17,0)</f>
        <v>100</v>
      </c>
      <c r="G17" s="41"/>
      <c r="H17" s="123">
        <v>0.186</v>
      </c>
      <c r="I17" s="124">
        <v>0.04</v>
      </c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2"/>
      <c r="I19" s="122"/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3"/>
      <c r="I22" s="124"/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1550</v>
      </c>
      <c r="D24" s="39">
        <v>1695</v>
      </c>
      <c r="E24" s="39">
        <v>1550</v>
      </c>
      <c r="F24" s="40">
        <f>IF(D24&gt;0,100*E24/D24,0)</f>
        <v>91.44542772861357</v>
      </c>
      <c r="G24" s="41"/>
      <c r="H24" s="123">
        <v>113.65</v>
      </c>
      <c r="I24" s="124">
        <v>129.247</v>
      </c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70</v>
      </c>
      <c r="D26" s="39">
        <v>40</v>
      </c>
      <c r="E26" s="39">
        <v>70</v>
      </c>
      <c r="F26" s="40">
        <f>IF(D26&gt;0,100*E26/D26,0)</f>
        <v>175</v>
      </c>
      <c r="G26" s="41"/>
      <c r="H26" s="123">
        <v>3.6</v>
      </c>
      <c r="I26" s="124">
        <v>3.2</v>
      </c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>
        <v>6</v>
      </c>
      <c r="D28" s="31">
        <v>21</v>
      </c>
      <c r="E28" s="31">
        <v>25</v>
      </c>
      <c r="F28" s="32"/>
      <c r="G28" s="32"/>
      <c r="H28" s="122">
        <v>0.225</v>
      </c>
      <c r="I28" s="122">
        <v>0.525</v>
      </c>
      <c r="J28" s="122"/>
      <c r="K28" s="33"/>
    </row>
    <row r="29" spans="1:11" s="34" customFormat="1" ht="11.25" customHeight="1">
      <c r="A29" s="36" t="s">
        <v>22</v>
      </c>
      <c r="B29" s="30"/>
      <c r="C29" s="31"/>
      <c r="D29" s="31">
        <v>1</v>
      </c>
      <c r="E29" s="31">
        <v>1</v>
      </c>
      <c r="F29" s="32"/>
      <c r="G29" s="32"/>
      <c r="H29" s="122"/>
      <c r="I29" s="122">
        <v>0.06</v>
      </c>
      <c r="J29" s="122"/>
      <c r="K29" s="33"/>
    </row>
    <row r="30" spans="1:11" s="34" customFormat="1" ht="11.25" customHeight="1">
      <c r="A30" s="36" t="s">
        <v>23</v>
      </c>
      <c r="B30" s="30"/>
      <c r="C30" s="31">
        <v>400</v>
      </c>
      <c r="D30" s="31">
        <v>213</v>
      </c>
      <c r="E30" s="31">
        <v>250</v>
      </c>
      <c r="F30" s="32"/>
      <c r="G30" s="32"/>
      <c r="H30" s="122">
        <v>47.5</v>
      </c>
      <c r="I30" s="122">
        <v>17.04</v>
      </c>
      <c r="J30" s="122"/>
      <c r="K30" s="33"/>
    </row>
    <row r="31" spans="1:11" s="43" customFormat="1" ht="11.25" customHeight="1">
      <c r="A31" s="44" t="s">
        <v>24</v>
      </c>
      <c r="B31" s="38"/>
      <c r="C31" s="39">
        <v>406</v>
      </c>
      <c r="D31" s="39">
        <v>235</v>
      </c>
      <c r="E31" s="39">
        <v>276</v>
      </c>
      <c r="F31" s="40">
        <f>IF(D31&gt;0,100*E31/D31,0)</f>
        <v>117.44680851063829</v>
      </c>
      <c r="G31" s="41"/>
      <c r="H31" s="123">
        <v>47.725</v>
      </c>
      <c r="I31" s="124">
        <v>17.625</v>
      </c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2"/>
      <c r="I33" s="122"/>
      <c r="J33" s="122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2"/>
      <c r="I34" s="122"/>
      <c r="J34" s="122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2"/>
      <c r="I35" s="122"/>
      <c r="J35" s="122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2"/>
      <c r="I36" s="122"/>
      <c r="J36" s="122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3"/>
      <c r="I37" s="124"/>
      <c r="J37" s="12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3"/>
      <c r="I39" s="124"/>
      <c r="J39" s="12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2"/>
      <c r="I41" s="122"/>
      <c r="J41" s="122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2"/>
      <c r="I42" s="122"/>
      <c r="J42" s="122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2"/>
      <c r="I43" s="122"/>
      <c r="J43" s="122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2"/>
      <c r="I45" s="122"/>
      <c r="J45" s="122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2"/>
      <c r="I46" s="122"/>
      <c r="J46" s="122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2"/>
      <c r="I47" s="122"/>
      <c r="J47" s="122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2"/>
      <c r="I48" s="122"/>
      <c r="J48" s="122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2"/>
      <c r="I49" s="122"/>
      <c r="J49" s="122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3"/>
      <c r="I50" s="124"/>
      <c r="J50" s="12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3"/>
      <c r="I52" s="124"/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>
        <v>50</v>
      </c>
      <c r="D54" s="31">
        <v>50</v>
      </c>
      <c r="E54" s="31">
        <v>50</v>
      </c>
      <c r="F54" s="32"/>
      <c r="G54" s="32"/>
      <c r="H54" s="122">
        <v>4</v>
      </c>
      <c r="I54" s="122">
        <v>4.1</v>
      </c>
      <c r="J54" s="122"/>
      <c r="K54" s="33"/>
    </row>
    <row r="55" spans="1:11" s="34" customFormat="1" ht="11.25" customHeight="1">
      <c r="A55" s="36" t="s">
        <v>43</v>
      </c>
      <c r="B55" s="30"/>
      <c r="C55" s="31">
        <v>200</v>
      </c>
      <c r="D55" s="31">
        <v>160</v>
      </c>
      <c r="E55" s="31">
        <v>160</v>
      </c>
      <c r="F55" s="32"/>
      <c r="G55" s="32"/>
      <c r="H55" s="122">
        <v>16</v>
      </c>
      <c r="I55" s="122">
        <v>12.8</v>
      </c>
      <c r="J55" s="122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/>
      <c r="I56" s="122"/>
      <c r="J56" s="122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/>
      <c r="I57" s="122"/>
      <c r="J57" s="122"/>
      <c r="K57" s="33"/>
    </row>
    <row r="58" spans="1:11" s="34" customFormat="1" ht="11.25" customHeight="1">
      <c r="A58" s="36" t="s">
        <v>46</v>
      </c>
      <c r="B58" s="30"/>
      <c r="C58" s="31">
        <v>450</v>
      </c>
      <c r="D58" s="31">
        <v>535</v>
      </c>
      <c r="E58" s="31">
        <v>562</v>
      </c>
      <c r="F58" s="32"/>
      <c r="G58" s="32"/>
      <c r="H58" s="122">
        <v>38.25</v>
      </c>
      <c r="I58" s="122">
        <v>48.15</v>
      </c>
      <c r="J58" s="122"/>
      <c r="K58" s="33"/>
    </row>
    <row r="59" spans="1:11" s="43" customFormat="1" ht="11.25" customHeight="1">
      <c r="A59" s="37" t="s">
        <v>47</v>
      </c>
      <c r="B59" s="38"/>
      <c r="C59" s="39">
        <v>700</v>
      </c>
      <c r="D59" s="39">
        <v>745</v>
      </c>
      <c r="E59" s="39">
        <v>772</v>
      </c>
      <c r="F59" s="40">
        <f>IF(D59&gt;0,100*E59/D59,0)</f>
        <v>103.6241610738255</v>
      </c>
      <c r="G59" s="41"/>
      <c r="H59" s="123">
        <v>58.25</v>
      </c>
      <c r="I59" s="124">
        <v>65.05</v>
      </c>
      <c r="J59" s="1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2"/>
      <c r="I61" s="122"/>
      <c r="J61" s="122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2"/>
      <c r="I62" s="122"/>
      <c r="J62" s="122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2"/>
      <c r="I63" s="122"/>
      <c r="J63" s="122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3"/>
      <c r="I64" s="124"/>
      <c r="J64" s="12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100</v>
      </c>
      <c r="D66" s="39">
        <v>100</v>
      </c>
      <c r="E66" s="39">
        <v>109</v>
      </c>
      <c r="F66" s="40">
        <f>IF(D66&gt;0,100*E66/D66,0)</f>
        <v>109</v>
      </c>
      <c r="G66" s="41"/>
      <c r="H66" s="123">
        <v>5.8</v>
      </c>
      <c r="I66" s="124">
        <v>5.8</v>
      </c>
      <c r="J66" s="12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>
        <v>12885</v>
      </c>
      <c r="D68" s="31">
        <v>17800</v>
      </c>
      <c r="E68" s="31">
        <v>20100</v>
      </c>
      <c r="F68" s="32"/>
      <c r="G68" s="32"/>
      <c r="H68" s="122">
        <v>958</v>
      </c>
      <c r="I68" s="122">
        <v>1640</v>
      </c>
      <c r="J68" s="122"/>
      <c r="K68" s="33"/>
    </row>
    <row r="69" spans="1:11" s="34" customFormat="1" ht="11.25" customHeight="1">
      <c r="A69" s="36" t="s">
        <v>54</v>
      </c>
      <c r="B69" s="30"/>
      <c r="C69" s="31">
        <v>1610</v>
      </c>
      <c r="D69" s="31">
        <v>2290</v>
      </c>
      <c r="E69" s="31">
        <v>2600</v>
      </c>
      <c r="F69" s="32"/>
      <c r="G69" s="32"/>
      <c r="H69" s="122">
        <v>121</v>
      </c>
      <c r="I69" s="122">
        <v>205</v>
      </c>
      <c r="J69" s="122"/>
      <c r="K69" s="33"/>
    </row>
    <row r="70" spans="1:11" s="43" customFormat="1" ht="11.25" customHeight="1">
      <c r="A70" s="37" t="s">
        <v>55</v>
      </c>
      <c r="B70" s="38"/>
      <c r="C70" s="39">
        <v>14495</v>
      </c>
      <c r="D70" s="39">
        <v>20090</v>
      </c>
      <c r="E70" s="39">
        <v>22700</v>
      </c>
      <c r="F70" s="40">
        <f>IF(D70&gt;0,100*E70/D70,0)</f>
        <v>112.99153807864609</v>
      </c>
      <c r="G70" s="41"/>
      <c r="H70" s="123">
        <v>1079</v>
      </c>
      <c r="I70" s="124">
        <v>1845</v>
      </c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12</v>
      </c>
      <c r="D72" s="31">
        <v>10</v>
      </c>
      <c r="E72" s="31"/>
      <c r="F72" s="32"/>
      <c r="G72" s="32"/>
      <c r="H72" s="122">
        <v>0.57</v>
      </c>
      <c r="I72" s="122">
        <v>0.5</v>
      </c>
      <c r="J72" s="122"/>
      <c r="K72" s="33"/>
    </row>
    <row r="73" spans="1:11" s="34" customFormat="1" ht="11.25" customHeight="1">
      <c r="A73" s="36" t="s">
        <v>57</v>
      </c>
      <c r="B73" s="30"/>
      <c r="C73" s="31">
        <v>52</v>
      </c>
      <c r="D73" s="31">
        <v>260</v>
      </c>
      <c r="E73" s="31">
        <v>250</v>
      </c>
      <c r="F73" s="32"/>
      <c r="G73" s="32"/>
      <c r="H73" s="122">
        <v>1.81</v>
      </c>
      <c r="I73" s="122">
        <v>10.125</v>
      </c>
      <c r="J73" s="122"/>
      <c r="K73" s="33"/>
    </row>
    <row r="74" spans="1:11" s="34" customFormat="1" ht="11.25" customHeight="1">
      <c r="A74" s="36" t="s">
        <v>58</v>
      </c>
      <c r="B74" s="30"/>
      <c r="C74" s="31"/>
      <c r="D74" s="31">
        <v>41</v>
      </c>
      <c r="E74" s="31">
        <v>20</v>
      </c>
      <c r="F74" s="32"/>
      <c r="G74" s="32"/>
      <c r="H74" s="122"/>
      <c r="I74" s="122">
        <v>1.435</v>
      </c>
      <c r="J74" s="122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2"/>
      <c r="I75" s="122"/>
      <c r="J75" s="122"/>
      <c r="K75" s="33"/>
    </row>
    <row r="76" spans="1:11" s="34" customFormat="1" ht="11.25" customHeight="1">
      <c r="A76" s="36" t="s">
        <v>60</v>
      </c>
      <c r="B76" s="30"/>
      <c r="C76" s="31"/>
      <c r="D76" s="31">
        <v>46</v>
      </c>
      <c r="E76" s="31">
        <v>46</v>
      </c>
      <c r="F76" s="32"/>
      <c r="G76" s="32"/>
      <c r="H76" s="122"/>
      <c r="I76" s="122">
        <v>3.749</v>
      </c>
      <c r="J76" s="122"/>
      <c r="K76" s="33"/>
    </row>
    <row r="77" spans="1:11" s="34" customFormat="1" ht="11.25" customHeight="1">
      <c r="A77" s="36" t="s">
        <v>61</v>
      </c>
      <c r="B77" s="30"/>
      <c r="C77" s="31"/>
      <c r="D77" s="31">
        <v>15</v>
      </c>
      <c r="E77" s="31">
        <v>15</v>
      </c>
      <c r="F77" s="32"/>
      <c r="G77" s="32"/>
      <c r="H77" s="122"/>
      <c r="I77" s="122">
        <v>0.54</v>
      </c>
      <c r="J77" s="122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2"/>
      <c r="I78" s="122"/>
      <c r="J78" s="122"/>
      <c r="K78" s="33"/>
    </row>
    <row r="79" spans="1:11" s="34" customFormat="1" ht="11.25" customHeight="1">
      <c r="A79" s="36" t="s">
        <v>63</v>
      </c>
      <c r="B79" s="30"/>
      <c r="C79" s="31">
        <v>2550</v>
      </c>
      <c r="D79" s="31">
        <v>3842</v>
      </c>
      <c r="E79" s="31">
        <v>6200</v>
      </c>
      <c r="F79" s="32"/>
      <c r="G79" s="32"/>
      <c r="H79" s="122">
        <v>240.25</v>
      </c>
      <c r="I79" s="122">
        <v>421.445</v>
      </c>
      <c r="J79" s="122"/>
      <c r="K79" s="33"/>
    </row>
    <row r="80" spans="1:11" s="43" customFormat="1" ht="11.25" customHeight="1">
      <c r="A80" s="44" t="s">
        <v>64</v>
      </c>
      <c r="B80" s="38"/>
      <c r="C80" s="39">
        <v>2614</v>
      </c>
      <c r="D80" s="39">
        <v>4214</v>
      </c>
      <c r="E80" s="39">
        <v>6531</v>
      </c>
      <c r="F80" s="40">
        <f>IF(D80&gt;0,100*E80/D80,0)</f>
        <v>154.98338870431894</v>
      </c>
      <c r="G80" s="41"/>
      <c r="H80" s="123">
        <v>242.63</v>
      </c>
      <c r="I80" s="124">
        <v>437.794</v>
      </c>
      <c r="J80" s="12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2"/>
      <c r="I82" s="122"/>
      <c r="J82" s="122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2"/>
      <c r="I83" s="122"/>
      <c r="J83" s="122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3"/>
      <c r="I84" s="124"/>
      <c r="J84" s="124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19939</v>
      </c>
      <c r="D86" s="31">
        <v>27121</v>
      </c>
      <c r="E86" s="31">
        <v>32010</v>
      </c>
      <c r="F86" s="32">
        <f>IF(D86&gt;0,100*E86/D86,0)</f>
        <v>118.02662143726263</v>
      </c>
      <c r="G86" s="32"/>
      <c r="H86" s="122">
        <v>1550.841</v>
      </c>
      <c r="I86" s="122">
        <v>2503.756</v>
      </c>
      <c r="J86" s="122"/>
      <c r="K86" s="33"/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19939</v>
      </c>
      <c r="D89" s="54">
        <v>27121</v>
      </c>
      <c r="E89" s="54">
        <v>32010</v>
      </c>
      <c r="F89" s="55">
        <f>IF(D89&gt;0,100*E89/D89,0)</f>
        <v>118.02662143726263</v>
      </c>
      <c r="G89" s="41"/>
      <c r="H89" s="127">
        <v>1550.841</v>
      </c>
      <c r="I89" s="128">
        <v>2503.756</v>
      </c>
      <c r="J89" s="128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/>
      <c r="I9" s="122"/>
      <c r="J9" s="122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/>
      <c r="I10" s="122"/>
      <c r="J10" s="122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/>
      <c r="I11" s="122"/>
      <c r="J11" s="122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/>
      <c r="I12" s="122"/>
      <c r="J12" s="122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3"/>
      <c r="I13" s="124"/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>
        <v>3</v>
      </c>
      <c r="D17" s="39">
        <v>2</v>
      </c>
      <c r="E17" s="39">
        <v>2</v>
      </c>
      <c r="F17" s="40">
        <f>IF(D17&gt;0,100*E17/D17,0)</f>
        <v>100</v>
      </c>
      <c r="G17" s="41"/>
      <c r="H17" s="123">
        <v>0.102</v>
      </c>
      <c r="I17" s="124">
        <v>0.068</v>
      </c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2"/>
      <c r="I19" s="122"/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3"/>
      <c r="I22" s="124"/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650</v>
      </c>
      <c r="D24" s="39">
        <v>596</v>
      </c>
      <c r="E24" s="39">
        <v>700</v>
      </c>
      <c r="F24" s="40">
        <f>IF(D24&gt;0,100*E24/D24,0)</f>
        <v>117.4496644295302</v>
      </c>
      <c r="G24" s="41"/>
      <c r="H24" s="123">
        <v>16.609</v>
      </c>
      <c r="I24" s="124">
        <v>16.581</v>
      </c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100</v>
      </c>
      <c r="D26" s="39">
        <v>100</v>
      </c>
      <c r="E26" s="39">
        <v>100</v>
      </c>
      <c r="F26" s="40">
        <f>IF(D26&gt;0,100*E26/D26,0)</f>
        <v>100</v>
      </c>
      <c r="G26" s="41"/>
      <c r="H26" s="123">
        <v>1.75</v>
      </c>
      <c r="I26" s="124">
        <v>1.91</v>
      </c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2"/>
      <c r="I28" s="122"/>
      <c r="J28" s="122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/>
      <c r="I29" s="122"/>
      <c r="J29" s="122"/>
      <c r="K29" s="33"/>
    </row>
    <row r="30" spans="1:11" s="34" customFormat="1" ht="11.25" customHeight="1">
      <c r="A30" s="36" t="s">
        <v>23</v>
      </c>
      <c r="B30" s="30"/>
      <c r="C30" s="31">
        <v>65</v>
      </c>
      <c r="D30" s="31">
        <v>17</v>
      </c>
      <c r="E30" s="31">
        <v>113</v>
      </c>
      <c r="F30" s="32"/>
      <c r="G30" s="32"/>
      <c r="H30" s="122">
        <v>1.17</v>
      </c>
      <c r="I30" s="122">
        <v>0.34</v>
      </c>
      <c r="J30" s="122"/>
      <c r="K30" s="33"/>
    </row>
    <row r="31" spans="1:11" s="43" customFormat="1" ht="11.25" customHeight="1">
      <c r="A31" s="44" t="s">
        <v>24</v>
      </c>
      <c r="B31" s="38"/>
      <c r="C31" s="39">
        <v>65</v>
      </c>
      <c r="D31" s="39">
        <v>17</v>
      </c>
      <c r="E31" s="39">
        <v>113</v>
      </c>
      <c r="F31" s="40">
        <f>IF(D31&gt;0,100*E31/D31,0)</f>
        <v>664.7058823529412</v>
      </c>
      <c r="G31" s="41"/>
      <c r="H31" s="123">
        <v>1.17</v>
      </c>
      <c r="I31" s="124">
        <v>0.34</v>
      </c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2"/>
      <c r="I33" s="122"/>
      <c r="J33" s="122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2"/>
      <c r="I34" s="122"/>
      <c r="J34" s="122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2"/>
      <c r="I35" s="122"/>
      <c r="J35" s="122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2"/>
      <c r="I36" s="122"/>
      <c r="J36" s="122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3"/>
      <c r="I37" s="124"/>
      <c r="J37" s="12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3"/>
      <c r="I39" s="124"/>
      <c r="J39" s="12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2"/>
      <c r="I41" s="122"/>
      <c r="J41" s="122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2"/>
      <c r="I42" s="122"/>
      <c r="J42" s="122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2"/>
      <c r="I43" s="122"/>
      <c r="J43" s="122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2"/>
      <c r="I45" s="122"/>
      <c r="J45" s="122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2"/>
      <c r="I46" s="122"/>
      <c r="J46" s="122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2"/>
      <c r="I47" s="122"/>
      <c r="J47" s="122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2"/>
      <c r="I48" s="122"/>
      <c r="J48" s="122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2"/>
      <c r="I49" s="122"/>
      <c r="J49" s="122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3"/>
      <c r="I50" s="124"/>
      <c r="J50" s="12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3"/>
      <c r="I52" s="124"/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>
        <v>60</v>
      </c>
      <c r="D54" s="31">
        <v>65</v>
      </c>
      <c r="E54" s="31">
        <v>60</v>
      </c>
      <c r="F54" s="32"/>
      <c r="G54" s="32"/>
      <c r="H54" s="122">
        <v>2.88</v>
      </c>
      <c r="I54" s="122">
        <v>2.925</v>
      </c>
      <c r="J54" s="122"/>
      <c r="K54" s="33"/>
    </row>
    <row r="55" spans="1:11" s="34" customFormat="1" ht="11.25" customHeight="1">
      <c r="A55" s="36" t="s">
        <v>43</v>
      </c>
      <c r="B55" s="30"/>
      <c r="C55" s="31">
        <v>360</v>
      </c>
      <c r="D55" s="31">
        <v>280</v>
      </c>
      <c r="E55" s="31">
        <v>280</v>
      </c>
      <c r="F55" s="32"/>
      <c r="G55" s="32"/>
      <c r="H55" s="122">
        <v>14.4</v>
      </c>
      <c r="I55" s="122">
        <v>11.2</v>
      </c>
      <c r="J55" s="122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/>
      <c r="I56" s="122"/>
      <c r="J56" s="122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/>
      <c r="I57" s="122"/>
      <c r="J57" s="122"/>
      <c r="K57" s="33"/>
    </row>
    <row r="58" spans="1:11" s="34" customFormat="1" ht="11.25" customHeight="1">
      <c r="A58" s="36" t="s">
        <v>46</v>
      </c>
      <c r="B58" s="30"/>
      <c r="C58" s="31">
        <v>230</v>
      </c>
      <c r="D58" s="31">
        <v>30</v>
      </c>
      <c r="E58" s="31">
        <v>22</v>
      </c>
      <c r="F58" s="32"/>
      <c r="G58" s="32"/>
      <c r="H58" s="122">
        <v>10.35</v>
      </c>
      <c r="I58" s="122">
        <v>1.35</v>
      </c>
      <c r="J58" s="122"/>
      <c r="K58" s="33"/>
    </row>
    <row r="59" spans="1:11" s="43" customFormat="1" ht="11.25" customHeight="1">
      <c r="A59" s="37" t="s">
        <v>47</v>
      </c>
      <c r="B59" s="38"/>
      <c r="C59" s="39">
        <v>650</v>
      </c>
      <c r="D59" s="39">
        <v>375</v>
      </c>
      <c r="E59" s="39">
        <v>362</v>
      </c>
      <c r="F59" s="40">
        <f>IF(D59&gt;0,100*E59/D59,0)</f>
        <v>96.53333333333333</v>
      </c>
      <c r="G59" s="41"/>
      <c r="H59" s="123">
        <v>27.630000000000003</v>
      </c>
      <c r="I59" s="124">
        <v>15.475</v>
      </c>
      <c r="J59" s="1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2"/>
      <c r="I61" s="122"/>
      <c r="J61" s="122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2"/>
      <c r="I62" s="122"/>
      <c r="J62" s="122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2"/>
      <c r="I63" s="122"/>
      <c r="J63" s="122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3"/>
      <c r="I64" s="124"/>
      <c r="J64" s="12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250</v>
      </c>
      <c r="D66" s="39">
        <v>250</v>
      </c>
      <c r="E66" s="39">
        <v>250</v>
      </c>
      <c r="F66" s="40">
        <f>IF(D66&gt;0,100*E66/D66,0)</f>
        <v>100</v>
      </c>
      <c r="G66" s="41"/>
      <c r="H66" s="123">
        <v>10</v>
      </c>
      <c r="I66" s="124">
        <v>10</v>
      </c>
      <c r="J66" s="12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>
        <v>180</v>
      </c>
      <c r="D68" s="31">
        <v>200</v>
      </c>
      <c r="E68" s="31">
        <v>220</v>
      </c>
      <c r="F68" s="32"/>
      <c r="G68" s="32"/>
      <c r="H68" s="122">
        <v>7.2</v>
      </c>
      <c r="I68" s="122">
        <v>9</v>
      </c>
      <c r="J68" s="122"/>
      <c r="K68" s="33"/>
    </row>
    <row r="69" spans="1:11" s="34" customFormat="1" ht="11.25" customHeight="1">
      <c r="A69" s="36" t="s">
        <v>54</v>
      </c>
      <c r="B69" s="30"/>
      <c r="C69" s="31">
        <v>70</v>
      </c>
      <c r="D69" s="31">
        <v>110</v>
      </c>
      <c r="E69" s="31">
        <v>100</v>
      </c>
      <c r="F69" s="32"/>
      <c r="G69" s="32"/>
      <c r="H69" s="122">
        <v>2.8</v>
      </c>
      <c r="I69" s="122">
        <v>4.5</v>
      </c>
      <c r="J69" s="122"/>
      <c r="K69" s="33"/>
    </row>
    <row r="70" spans="1:11" s="43" customFormat="1" ht="11.25" customHeight="1">
      <c r="A70" s="37" t="s">
        <v>55</v>
      </c>
      <c r="B70" s="38"/>
      <c r="C70" s="39">
        <v>250</v>
      </c>
      <c r="D70" s="39">
        <v>310</v>
      </c>
      <c r="E70" s="39">
        <v>320</v>
      </c>
      <c r="F70" s="40">
        <f>IF(D70&gt;0,100*E70/D70,0)</f>
        <v>103.2258064516129</v>
      </c>
      <c r="G70" s="41"/>
      <c r="H70" s="123">
        <v>10</v>
      </c>
      <c r="I70" s="124">
        <v>13.5</v>
      </c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2"/>
      <c r="I72" s="122"/>
      <c r="J72" s="122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2"/>
      <c r="I73" s="122"/>
      <c r="J73" s="122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2"/>
      <c r="I74" s="122"/>
      <c r="J74" s="122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2"/>
      <c r="I75" s="122"/>
      <c r="J75" s="122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2"/>
      <c r="I76" s="122"/>
      <c r="J76" s="122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2"/>
      <c r="I77" s="122"/>
      <c r="J77" s="122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2"/>
      <c r="I78" s="122"/>
      <c r="J78" s="122"/>
      <c r="K78" s="33"/>
    </row>
    <row r="79" spans="1:11" s="34" customFormat="1" ht="11.25" customHeight="1">
      <c r="A79" s="36" t="s">
        <v>63</v>
      </c>
      <c r="B79" s="30"/>
      <c r="C79" s="31">
        <v>120</v>
      </c>
      <c r="D79" s="31">
        <v>100</v>
      </c>
      <c r="E79" s="31">
        <v>100</v>
      </c>
      <c r="F79" s="32"/>
      <c r="G79" s="32"/>
      <c r="H79" s="122">
        <v>2.65</v>
      </c>
      <c r="I79" s="122">
        <v>2.55</v>
      </c>
      <c r="J79" s="122"/>
      <c r="K79" s="33"/>
    </row>
    <row r="80" spans="1:11" s="43" customFormat="1" ht="11.25" customHeight="1">
      <c r="A80" s="44" t="s">
        <v>64</v>
      </c>
      <c r="B80" s="38"/>
      <c r="C80" s="39">
        <v>120</v>
      </c>
      <c r="D80" s="39">
        <v>100</v>
      </c>
      <c r="E80" s="39">
        <v>100</v>
      </c>
      <c r="F80" s="40">
        <f>IF(D80&gt;0,100*E80/D80,0)</f>
        <v>100</v>
      </c>
      <c r="G80" s="41"/>
      <c r="H80" s="123">
        <v>2.65</v>
      </c>
      <c r="I80" s="124">
        <v>2.55</v>
      </c>
      <c r="J80" s="12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2"/>
      <c r="I82" s="122"/>
      <c r="J82" s="122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2"/>
      <c r="I83" s="122"/>
      <c r="J83" s="122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3"/>
      <c r="I84" s="124"/>
      <c r="J84" s="124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2088</v>
      </c>
      <c r="D86" s="31">
        <v>1750</v>
      </c>
      <c r="E86" s="31">
        <v>1947</v>
      </c>
      <c r="F86" s="32">
        <f>IF(D86&gt;0,100*E86/D86,0)</f>
        <v>111.25714285714285</v>
      </c>
      <c r="G86" s="32"/>
      <c r="H86" s="122">
        <v>69.911</v>
      </c>
      <c r="I86" s="122">
        <v>60.424</v>
      </c>
      <c r="J86" s="122"/>
      <c r="K86" s="33"/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2088</v>
      </c>
      <c r="D89" s="54">
        <v>1750</v>
      </c>
      <c r="E89" s="54">
        <v>1947</v>
      </c>
      <c r="F89" s="55">
        <f>IF(D89&gt;0,100*E89/D89,0)</f>
        <v>111.25714285714285</v>
      </c>
      <c r="G89" s="41"/>
      <c r="H89" s="127">
        <v>69.911</v>
      </c>
      <c r="I89" s="128">
        <v>60.424</v>
      </c>
      <c r="J89" s="128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 t="s">
        <v>303</v>
      </c>
      <c r="D7" s="22" t="s">
        <v>303</v>
      </c>
      <c r="E7" s="22"/>
      <c r="F7" s="23" t="str">
        <f>CONCATENATE(D6,"=100")</f>
        <v>2013=100</v>
      </c>
      <c r="G7" s="24"/>
      <c r="H7" s="21" t="s">
        <v>303</v>
      </c>
      <c r="I7" s="22" t="s">
        <v>303</v>
      </c>
      <c r="J7" s="22"/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/>
      <c r="I9" s="122"/>
      <c r="J9" s="122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/>
      <c r="I10" s="122"/>
      <c r="J10" s="122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/>
      <c r="I11" s="122"/>
      <c r="J11" s="122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/>
      <c r="I12" s="122"/>
      <c r="J12" s="122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3"/>
      <c r="I13" s="124"/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>
        <v>1</v>
      </c>
      <c r="F15" s="40"/>
      <c r="G15" s="41"/>
      <c r="H15" s="123"/>
      <c r="I15" s="124"/>
      <c r="J15" s="124">
        <v>0.01</v>
      </c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>
        <v>2</v>
      </c>
      <c r="D17" s="39">
        <v>2</v>
      </c>
      <c r="E17" s="39">
        <v>1</v>
      </c>
      <c r="F17" s="40">
        <f>IF(D17&gt;0,100*E17/D17,0)</f>
        <v>50</v>
      </c>
      <c r="G17" s="41"/>
      <c r="H17" s="123">
        <v>0.026</v>
      </c>
      <c r="I17" s="124">
        <v>0.026</v>
      </c>
      <c r="J17" s="124">
        <v>0.026</v>
      </c>
      <c r="K17" s="42">
        <f>IF(I17&gt;0,100*J17/I17,0)</f>
        <v>100.00000000000001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>
        <v>1</v>
      </c>
      <c r="D19" s="31">
        <v>1</v>
      </c>
      <c r="E19" s="31">
        <v>1</v>
      </c>
      <c r="F19" s="32"/>
      <c r="G19" s="32"/>
      <c r="H19" s="122">
        <v>0.01</v>
      </c>
      <c r="I19" s="122">
        <v>0.011</v>
      </c>
      <c r="J19" s="122">
        <v>0.011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>
        <v>1</v>
      </c>
      <c r="D22" s="39">
        <v>1</v>
      </c>
      <c r="E22" s="39">
        <v>1</v>
      </c>
      <c r="F22" s="40">
        <f>IF(D22&gt;0,100*E22/D22,0)</f>
        <v>100</v>
      </c>
      <c r="G22" s="41"/>
      <c r="H22" s="123">
        <v>0.01</v>
      </c>
      <c r="I22" s="124">
        <v>0.011</v>
      </c>
      <c r="J22" s="124">
        <v>0.011</v>
      </c>
      <c r="K22" s="42">
        <f>IF(I22&gt;0,100*J22/I22,0)</f>
        <v>100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883</v>
      </c>
      <c r="D24" s="39">
        <v>957</v>
      </c>
      <c r="E24" s="39">
        <v>957</v>
      </c>
      <c r="F24" s="40">
        <f>IF(D24&gt;0,100*E24/D24,0)</f>
        <v>100</v>
      </c>
      <c r="G24" s="41"/>
      <c r="H24" s="123">
        <v>8.218</v>
      </c>
      <c r="I24" s="124">
        <v>14.159</v>
      </c>
      <c r="J24" s="124">
        <v>14.324</v>
      </c>
      <c r="K24" s="42">
        <f>IF(I24&gt;0,100*J24/I24,0)</f>
        <v>101.16533653506603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200</v>
      </c>
      <c r="D26" s="39">
        <v>190</v>
      </c>
      <c r="E26" s="39">
        <v>190</v>
      </c>
      <c r="F26" s="40">
        <f>IF(D26&gt;0,100*E26/D26,0)</f>
        <v>100</v>
      </c>
      <c r="G26" s="41"/>
      <c r="H26" s="123">
        <v>2.6</v>
      </c>
      <c r="I26" s="124">
        <v>2.5</v>
      </c>
      <c r="J26" s="124">
        <v>2.2</v>
      </c>
      <c r="K26" s="42">
        <f>IF(I26&gt;0,100*J26/I26,0)</f>
        <v>88.00000000000001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2"/>
      <c r="I28" s="122"/>
      <c r="J28" s="122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/>
      <c r="I29" s="122"/>
      <c r="J29" s="122"/>
      <c r="K29" s="33"/>
    </row>
    <row r="30" spans="1:11" s="34" customFormat="1" ht="11.25" customHeight="1">
      <c r="A30" s="36" t="s">
        <v>23</v>
      </c>
      <c r="B30" s="30"/>
      <c r="C30" s="31">
        <v>25</v>
      </c>
      <c r="D30" s="31">
        <v>25</v>
      </c>
      <c r="E30" s="31">
        <v>23</v>
      </c>
      <c r="F30" s="32"/>
      <c r="G30" s="32"/>
      <c r="H30" s="122">
        <v>0.625</v>
      </c>
      <c r="I30" s="122">
        <v>0.5</v>
      </c>
      <c r="J30" s="122">
        <v>0.575</v>
      </c>
      <c r="K30" s="33"/>
    </row>
    <row r="31" spans="1:11" s="43" customFormat="1" ht="11.25" customHeight="1">
      <c r="A31" s="44" t="s">
        <v>24</v>
      </c>
      <c r="B31" s="38"/>
      <c r="C31" s="39">
        <v>25</v>
      </c>
      <c r="D31" s="39">
        <v>25</v>
      </c>
      <c r="E31" s="39">
        <v>23</v>
      </c>
      <c r="F31" s="40">
        <f>IF(D31&gt;0,100*E31/D31,0)</f>
        <v>92</v>
      </c>
      <c r="G31" s="41"/>
      <c r="H31" s="123">
        <v>0.625</v>
      </c>
      <c r="I31" s="124">
        <v>0.5</v>
      </c>
      <c r="J31" s="124">
        <v>0.575</v>
      </c>
      <c r="K31" s="42">
        <f>IF(I31&gt;0,100*J31/I31,0)</f>
        <v>114.99999999999999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208</v>
      </c>
      <c r="D33" s="31">
        <v>220</v>
      </c>
      <c r="E33" s="31">
        <v>220</v>
      </c>
      <c r="F33" s="32"/>
      <c r="G33" s="32"/>
      <c r="H33" s="122">
        <v>1.601</v>
      </c>
      <c r="I33" s="122">
        <v>2.64</v>
      </c>
      <c r="J33" s="122">
        <v>2.64</v>
      </c>
      <c r="K33" s="33"/>
    </row>
    <row r="34" spans="1:11" s="34" customFormat="1" ht="11.25" customHeight="1">
      <c r="A34" s="36" t="s">
        <v>26</v>
      </c>
      <c r="B34" s="30"/>
      <c r="C34" s="31">
        <v>23</v>
      </c>
      <c r="D34" s="31">
        <v>31</v>
      </c>
      <c r="E34" s="31">
        <v>28</v>
      </c>
      <c r="F34" s="32"/>
      <c r="G34" s="32"/>
      <c r="H34" s="122">
        <v>0.237</v>
      </c>
      <c r="I34" s="122">
        <v>0.312</v>
      </c>
      <c r="J34" s="122">
        <v>0.28</v>
      </c>
      <c r="K34" s="33"/>
    </row>
    <row r="35" spans="1:11" s="34" customFormat="1" ht="11.25" customHeight="1">
      <c r="A35" s="36" t="s">
        <v>27</v>
      </c>
      <c r="B35" s="30"/>
      <c r="C35" s="31">
        <v>11</v>
      </c>
      <c r="D35" s="31">
        <v>12</v>
      </c>
      <c r="E35" s="31">
        <v>11</v>
      </c>
      <c r="F35" s="32"/>
      <c r="G35" s="32"/>
      <c r="H35" s="122">
        <v>0.14</v>
      </c>
      <c r="I35" s="122">
        <v>0.15</v>
      </c>
      <c r="J35" s="122">
        <v>0.135</v>
      </c>
      <c r="K35" s="33"/>
    </row>
    <row r="36" spans="1:11" s="34" customFormat="1" ht="11.25" customHeight="1">
      <c r="A36" s="36" t="s">
        <v>28</v>
      </c>
      <c r="B36" s="30"/>
      <c r="C36" s="31">
        <v>595</v>
      </c>
      <c r="D36" s="31">
        <v>516</v>
      </c>
      <c r="E36" s="31">
        <v>500</v>
      </c>
      <c r="F36" s="32"/>
      <c r="G36" s="32"/>
      <c r="H36" s="122">
        <v>7.135</v>
      </c>
      <c r="I36" s="122">
        <v>5.157</v>
      </c>
      <c r="J36" s="122">
        <v>7.5</v>
      </c>
      <c r="K36" s="33"/>
    </row>
    <row r="37" spans="1:11" s="43" customFormat="1" ht="11.25" customHeight="1">
      <c r="A37" s="37" t="s">
        <v>29</v>
      </c>
      <c r="B37" s="38"/>
      <c r="C37" s="39">
        <v>837</v>
      </c>
      <c r="D37" s="39">
        <v>779</v>
      </c>
      <c r="E37" s="39">
        <v>759</v>
      </c>
      <c r="F37" s="40">
        <f>IF(D37&gt;0,100*E37/D37,0)</f>
        <v>97.43260590500641</v>
      </c>
      <c r="G37" s="41"/>
      <c r="H37" s="123">
        <v>9.113</v>
      </c>
      <c r="I37" s="124">
        <v>8.259</v>
      </c>
      <c r="J37" s="124">
        <v>10.555</v>
      </c>
      <c r="K37" s="42">
        <f>IF(I37&gt;0,100*J37/I37,0)</f>
        <v>127.79997578399322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97</v>
      </c>
      <c r="D39" s="39">
        <v>114</v>
      </c>
      <c r="E39" s="39">
        <v>205</v>
      </c>
      <c r="F39" s="40">
        <f>IF(D39&gt;0,100*E39/D39,0)</f>
        <v>179.82456140350877</v>
      </c>
      <c r="G39" s="41"/>
      <c r="H39" s="123">
        <v>1.372</v>
      </c>
      <c r="I39" s="124">
        <v>1.647</v>
      </c>
      <c r="J39" s="124">
        <v>1.15</v>
      </c>
      <c r="K39" s="42">
        <f>IF(I39&gt;0,100*J39/I39,0)</f>
        <v>69.82392228293867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2"/>
      <c r="I41" s="122"/>
      <c r="J41" s="122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>
        <v>1</v>
      </c>
      <c r="F42" s="32"/>
      <c r="G42" s="32"/>
      <c r="H42" s="122"/>
      <c r="I42" s="122"/>
      <c r="J42" s="122">
        <v>0.015</v>
      </c>
      <c r="K42" s="33"/>
    </row>
    <row r="43" spans="1:11" s="34" customFormat="1" ht="11.25" customHeight="1">
      <c r="A43" s="36" t="s">
        <v>33</v>
      </c>
      <c r="B43" s="30"/>
      <c r="C43" s="31">
        <v>3</v>
      </c>
      <c r="D43" s="31">
        <v>3</v>
      </c>
      <c r="E43" s="31">
        <v>2</v>
      </c>
      <c r="F43" s="32"/>
      <c r="G43" s="32"/>
      <c r="H43" s="122">
        <v>0.033</v>
      </c>
      <c r="I43" s="122">
        <v>0.032</v>
      </c>
      <c r="J43" s="122">
        <v>0.022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2"/>
      <c r="I45" s="122"/>
      <c r="J45" s="122"/>
      <c r="K45" s="33"/>
    </row>
    <row r="46" spans="1:11" s="34" customFormat="1" ht="11.25" customHeight="1">
      <c r="A46" s="36" t="s">
        <v>36</v>
      </c>
      <c r="B46" s="30"/>
      <c r="C46" s="31">
        <v>5</v>
      </c>
      <c r="D46" s="31">
        <v>5</v>
      </c>
      <c r="E46" s="31">
        <v>5</v>
      </c>
      <c r="F46" s="32"/>
      <c r="G46" s="32"/>
      <c r="H46" s="122">
        <v>0.05</v>
      </c>
      <c r="I46" s="122">
        <v>0.075</v>
      </c>
      <c r="J46" s="122">
        <v>0.05</v>
      </c>
      <c r="K46" s="33"/>
    </row>
    <row r="47" spans="1:11" s="34" customFormat="1" ht="11.25" customHeight="1">
      <c r="A47" s="36" t="s">
        <v>37</v>
      </c>
      <c r="B47" s="30"/>
      <c r="C47" s="31">
        <v>2</v>
      </c>
      <c r="D47" s="31">
        <v>2</v>
      </c>
      <c r="E47" s="31">
        <v>2</v>
      </c>
      <c r="F47" s="32"/>
      <c r="G47" s="32"/>
      <c r="H47" s="122">
        <v>0.01</v>
      </c>
      <c r="I47" s="122">
        <v>0.01</v>
      </c>
      <c r="J47" s="122">
        <v>0.01</v>
      </c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2"/>
      <c r="I48" s="122"/>
      <c r="J48" s="122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2"/>
      <c r="I49" s="122"/>
      <c r="J49" s="122"/>
      <c r="K49" s="33"/>
    </row>
    <row r="50" spans="1:11" s="43" customFormat="1" ht="11.25" customHeight="1">
      <c r="A50" s="44" t="s">
        <v>40</v>
      </c>
      <c r="B50" s="38"/>
      <c r="C50" s="39">
        <v>10</v>
      </c>
      <c r="D50" s="39">
        <v>10</v>
      </c>
      <c r="E50" s="39">
        <v>10</v>
      </c>
      <c r="F50" s="40">
        <f>IF(D50&gt;0,100*E50/D50,0)</f>
        <v>100</v>
      </c>
      <c r="G50" s="41"/>
      <c r="H50" s="123">
        <v>0.093</v>
      </c>
      <c r="I50" s="124">
        <v>0.11699999999999999</v>
      </c>
      <c r="J50" s="124">
        <v>0.09699999999999999</v>
      </c>
      <c r="K50" s="42">
        <f>IF(I50&gt;0,100*J50/I50,0)</f>
        <v>82.90598290598291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10</v>
      </c>
      <c r="D52" s="39">
        <v>10</v>
      </c>
      <c r="E52" s="39">
        <v>16</v>
      </c>
      <c r="F52" s="40">
        <f>IF(D52&gt;0,100*E52/D52,0)</f>
        <v>160</v>
      </c>
      <c r="G52" s="41"/>
      <c r="H52" s="123">
        <v>0.15</v>
      </c>
      <c r="I52" s="124">
        <v>0.15</v>
      </c>
      <c r="J52" s="124">
        <v>0.24</v>
      </c>
      <c r="K52" s="42">
        <f>IF(I52&gt;0,100*J52/I52,0)</f>
        <v>160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>
        <v>150</v>
      </c>
      <c r="D54" s="31">
        <v>115</v>
      </c>
      <c r="E54" s="31">
        <v>120</v>
      </c>
      <c r="F54" s="32"/>
      <c r="G54" s="32"/>
      <c r="H54" s="122">
        <v>1.8</v>
      </c>
      <c r="I54" s="122">
        <v>1.495</v>
      </c>
      <c r="J54" s="122">
        <v>1.56</v>
      </c>
      <c r="K54" s="33"/>
    </row>
    <row r="55" spans="1:11" s="34" customFormat="1" ht="11.25" customHeight="1">
      <c r="A55" s="36" t="s">
        <v>43</v>
      </c>
      <c r="B55" s="30"/>
      <c r="C55" s="31">
        <v>15</v>
      </c>
      <c r="D55" s="31">
        <v>12</v>
      </c>
      <c r="E55" s="31">
        <v>12</v>
      </c>
      <c r="F55" s="32"/>
      <c r="G55" s="32"/>
      <c r="H55" s="122">
        <v>0.15</v>
      </c>
      <c r="I55" s="122">
        <v>0.12</v>
      </c>
      <c r="J55" s="122">
        <v>0.12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/>
      <c r="I56" s="122"/>
      <c r="J56" s="122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/>
      <c r="I57" s="122"/>
      <c r="J57" s="122"/>
      <c r="K57" s="33"/>
    </row>
    <row r="58" spans="1:11" s="34" customFormat="1" ht="11.25" customHeight="1">
      <c r="A58" s="36" t="s">
        <v>46</v>
      </c>
      <c r="B58" s="30"/>
      <c r="C58" s="31">
        <v>32</v>
      </c>
      <c r="D58" s="31">
        <v>32</v>
      </c>
      <c r="E58" s="31">
        <v>12</v>
      </c>
      <c r="F58" s="32"/>
      <c r="G58" s="32"/>
      <c r="H58" s="122">
        <v>0.357</v>
      </c>
      <c r="I58" s="122">
        <v>0.336</v>
      </c>
      <c r="J58" s="122">
        <v>0.158</v>
      </c>
      <c r="K58" s="33"/>
    </row>
    <row r="59" spans="1:11" s="43" customFormat="1" ht="11.25" customHeight="1">
      <c r="A59" s="37" t="s">
        <v>47</v>
      </c>
      <c r="B59" s="38"/>
      <c r="C59" s="39">
        <v>197</v>
      </c>
      <c r="D59" s="39">
        <v>159</v>
      </c>
      <c r="E59" s="39">
        <v>144</v>
      </c>
      <c r="F59" s="40">
        <f>IF(D59&gt;0,100*E59/D59,0)</f>
        <v>90.56603773584905</v>
      </c>
      <c r="G59" s="41"/>
      <c r="H59" s="123">
        <v>2.307</v>
      </c>
      <c r="I59" s="124">
        <v>1.9510000000000003</v>
      </c>
      <c r="J59" s="124">
        <v>1.838</v>
      </c>
      <c r="K59" s="42">
        <f>IF(I59&gt;0,100*J59/I59,0)</f>
        <v>94.20809841107123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1803</v>
      </c>
      <c r="D61" s="31">
        <v>2100</v>
      </c>
      <c r="E61" s="31">
        <v>2100</v>
      </c>
      <c r="F61" s="32"/>
      <c r="G61" s="32"/>
      <c r="H61" s="122">
        <v>27.947</v>
      </c>
      <c r="I61" s="122">
        <v>26</v>
      </c>
      <c r="J61" s="122">
        <v>27</v>
      </c>
      <c r="K61" s="33"/>
    </row>
    <row r="62" spans="1:11" s="34" customFormat="1" ht="11.25" customHeight="1">
      <c r="A62" s="36" t="s">
        <v>49</v>
      </c>
      <c r="B62" s="30"/>
      <c r="C62" s="31">
        <v>1104</v>
      </c>
      <c r="D62" s="31">
        <v>925</v>
      </c>
      <c r="E62" s="31">
        <v>960</v>
      </c>
      <c r="F62" s="32"/>
      <c r="G62" s="32"/>
      <c r="H62" s="122">
        <v>19.03</v>
      </c>
      <c r="I62" s="122">
        <v>15.5</v>
      </c>
      <c r="J62" s="122">
        <v>16.934</v>
      </c>
      <c r="K62" s="33"/>
    </row>
    <row r="63" spans="1:11" s="34" customFormat="1" ht="11.25" customHeight="1">
      <c r="A63" s="36" t="s">
        <v>50</v>
      </c>
      <c r="B63" s="30"/>
      <c r="C63" s="31">
        <v>838</v>
      </c>
      <c r="D63" s="31">
        <v>775</v>
      </c>
      <c r="E63" s="31">
        <v>948</v>
      </c>
      <c r="F63" s="32"/>
      <c r="G63" s="32"/>
      <c r="H63" s="122">
        <v>6.352</v>
      </c>
      <c r="I63" s="122">
        <v>13.175</v>
      </c>
      <c r="J63" s="122">
        <v>16</v>
      </c>
      <c r="K63" s="33"/>
    </row>
    <row r="64" spans="1:11" s="43" customFormat="1" ht="11.25" customHeight="1">
      <c r="A64" s="37" t="s">
        <v>51</v>
      </c>
      <c r="B64" s="38"/>
      <c r="C64" s="39">
        <v>3745</v>
      </c>
      <c r="D64" s="39">
        <v>3800</v>
      </c>
      <c r="E64" s="39">
        <v>4008</v>
      </c>
      <c r="F64" s="40">
        <f>IF(D64&gt;0,100*E64/D64,0)</f>
        <v>105.47368421052632</v>
      </c>
      <c r="G64" s="41"/>
      <c r="H64" s="123">
        <v>53.32900000000001</v>
      </c>
      <c r="I64" s="124">
        <v>54.675</v>
      </c>
      <c r="J64" s="124">
        <v>59.934</v>
      </c>
      <c r="K64" s="42">
        <f>IF(I64&gt;0,100*J64/I64,0)</f>
        <v>109.61865569272976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7347</v>
      </c>
      <c r="D66" s="39">
        <v>7281</v>
      </c>
      <c r="E66" s="39">
        <v>9620</v>
      </c>
      <c r="F66" s="40">
        <f>IF(D66&gt;0,100*E66/D66,0)</f>
        <v>132.12470814448565</v>
      </c>
      <c r="G66" s="41"/>
      <c r="H66" s="123">
        <v>85.96</v>
      </c>
      <c r="I66" s="124">
        <v>86.644</v>
      </c>
      <c r="J66" s="124">
        <v>111.112</v>
      </c>
      <c r="K66" s="42">
        <f>IF(I66&gt;0,100*J66/I66,0)</f>
        <v>128.23969345828908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2"/>
      <c r="I68" s="122"/>
      <c r="J68" s="122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2"/>
      <c r="I69" s="122"/>
      <c r="J69" s="122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3"/>
      <c r="I70" s="124"/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202</v>
      </c>
      <c r="D72" s="31">
        <v>261</v>
      </c>
      <c r="E72" s="31">
        <v>258</v>
      </c>
      <c r="F72" s="32"/>
      <c r="G72" s="32"/>
      <c r="H72" s="122">
        <v>2.75</v>
      </c>
      <c r="I72" s="122">
        <v>2.98</v>
      </c>
      <c r="J72" s="122">
        <v>2.963</v>
      </c>
      <c r="K72" s="33"/>
    </row>
    <row r="73" spans="1:11" s="34" customFormat="1" ht="11.25" customHeight="1">
      <c r="A73" s="36" t="s">
        <v>57</v>
      </c>
      <c r="B73" s="30"/>
      <c r="C73" s="31">
        <v>231</v>
      </c>
      <c r="D73" s="31">
        <v>220</v>
      </c>
      <c r="E73" s="31">
        <v>190</v>
      </c>
      <c r="F73" s="32"/>
      <c r="G73" s="32"/>
      <c r="H73" s="122">
        <v>4.325</v>
      </c>
      <c r="I73" s="122">
        <v>4.1</v>
      </c>
      <c r="J73" s="122">
        <v>3.45</v>
      </c>
      <c r="K73" s="33"/>
    </row>
    <row r="74" spans="1:11" s="34" customFormat="1" ht="11.25" customHeight="1">
      <c r="A74" s="36" t="s">
        <v>58</v>
      </c>
      <c r="B74" s="30"/>
      <c r="C74" s="31">
        <v>104</v>
      </c>
      <c r="D74" s="31">
        <v>90</v>
      </c>
      <c r="E74" s="31">
        <v>90</v>
      </c>
      <c r="F74" s="32"/>
      <c r="G74" s="32"/>
      <c r="H74" s="122">
        <v>1.352</v>
      </c>
      <c r="I74" s="122">
        <v>1.215</v>
      </c>
      <c r="J74" s="122">
        <v>1.215</v>
      </c>
      <c r="K74" s="33"/>
    </row>
    <row r="75" spans="1:11" s="34" customFormat="1" ht="11.25" customHeight="1">
      <c r="A75" s="36" t="s">
        <v>59</v>
      </c>
      <c r="B75" s="30"/>
      <c r="C75" s="31">
        <v>790</v>
      </c>
      <c r="D75" s="31">
        <v>799</v>
      </c>
      <c r="E75" s="31">
        <v>799</v>
      </c>
      <c r="F75" s="32"/>
      <c r="G75" s="32"/>
      <c r="H75" s="122">
        <v>8.287</v>
      </c>
      <c r="I75" s="122">
        <v>8.1475</v>
      </c>
      <c r="J75" s="122">
        <v>9.34985</v>
      </c>
      <c r="K75" s="33"/>
    </row>
    <row r="76" spans="1:11" s="34" customFormat="1" ht="11.25" customHeight="1">
      <c r="A76" s="36" t="s">
        <v>60</v>
      </c>
      <c r="B76" s="30"/>
      <c r="C76" s="31">
        <v>22</v>
      </c>
      <c r="D76" s="31">
        <v>20</v>
      </c>
      <c r="E76" s="31">
        <v>15</v>
      </c>
      <c r="F76" s="32"/>
      <c r="G76" s="32"/>
      <c r="H76" s="122">
        <v>0.264</v>
      </c>
      <c r="I76" s="122">
        <v>0.24</v>
      </c>
      <c r="J76" s="122">
        <v>0.188</v>
      </c>
      <c r="K76" s="33"/>
    </row>
    <row r="77" spans="1:11" s="34" customFormat="1" ht="11.25" customHeight="1">
      <c r="A77" s="36" t="s">
        <v>61</v>
      </c>
      <c r="B77" s="30"/>
      <c r="C77" s="31">
        <v>73</v>
      </c>
      <c r="D77" s="31">
        <v>53</v>
      </c>
      <c r="E77" s="31">
        <v>50</v>
      </c>
      <c r="F77" s="32"/>
      <c r="G77" s="32"/>
      <c r="H77" s="122">
        <v>0.738</v>
      </c>
      <c r="I77" s="122">
        <v>0.72</v>
      </c>
      <c r="J77" s="122">
        <v>0.51</v>
      </c>
      <c r="K77" s="33"/>
    </row>
    <row r="78" spans="1:11" s="34" customFormat="1" ht="11.25" customHeight="1">
      <c r="A78" s="36" t="s">
        <v>62</v>
      </c>
      <c r="B78" s="30"/>
      <c r="C78" s="31">
        <v>507</v>
      </c>
      <c r="D78" s="31">
        <v>450</v>
      </c>
      <c r="E78" s="31">
        <v>450</v>
      </c>
      <c r="F78" s="32"/>
      <c r="G78" s="32"/>
      <c r="H78" s="122">
        <v>9.582</v>
      </c>
      <c r="I78" s="122">
        <v>7.8</v>
      </c>
      <c r="J78" s="122">
        <v>6.8</v>
      </c>
      <c r="K78" s="33"/>
    </row>
    <row r="79" spans="1:11" s="34" customFormat="1" ht="11.25" customHeight="1">
      <c r="A79" s="36" t="s">
        <v>63</v>
      </c>
      <c r="B79" s="30"/>
      <c r="C79" s="31">
        <v>344</v>
      </c>
      <c r="D79" s="31">
        <v>250</v>
      </c>
      <c r="E79" s="31">
        <v>179</v>
      </c>
      <c r="F79" s="32"/>
      <c r="G79" s="32"/>
      <c r="H79" s="122">
        <v>4.175</v>
      </c>
      <c r="I79" s="122">
        <v>3.844</v>
      </c>
      <c r="J79" s="122">
        <v>2.5</v>
      </c>
      <c r="K79" s="33"/>
    </row>
    <row r="80" spans="1:11" s="43" customFormat="1" ht="11.25" customHeight="1">
      <c r="A80" s="44" t="s">
        <v>64</v>
      </c>
      <c r="B80" s="38"/>
      <c r="C80" s="39">
        <v>2273</v>
      </c>
      <c r="D80" s="39">
        <v>2143</v>
      </c>
      <c r="E80" s="39">
        <v>2031</v>
      </c>
      <c r="F80" s="40">
        <f>IF(D80&gt;0,100*E80/D80,0)</f>
        <v>94.7736817545497</v>
      </c>
      <c r="G80" s="41"/>
      <c r="H80" s="123">
        <v>31.473</v>
      </c>
      <c r="I80" s="124">
        <v>29.0465</v>
      </c>
      <c r="J80" s="124">
        <v>26.97585</v>
      </c>
      <c r="K80" s="42">
        <f>IF(I80&gt;0,100*J80/I80,0)</f>
        <v>92.87125815502728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>
        <v>2</v>
      </c>
      <c r="D82" s="31">
        <v>1</v>
      </c>
      <c r="E82" s="31">
        <v>1</v>
      </c>
      <c r="F82" s="32"/>
      <c r="G82" s="32"/>
      <c r="H82" s="122">
        <v>0.05</v>
      </c>
      <c r="I82" s="122">
        <v>0.025</v>
      </c>
      <c r="J82" s="122">
        <v>0.025</v>
      </c>
      <c r="K82" s="33"/>
    </row>
    <row r="83" spans="1:11" s="34" customFormat="1" ht="11.25" customHeight="1">
      <c r="A83" s="36" t="s">
        <v>66</v>
      </c>
      <c r="B83" s="30"/>
      <c r="C83" s="31">
        <v>9</v>
      </c>
      <c r="D83" s="31">
        <v>9</v>
      </c>
      <c r="E83" s="31">
        <v>9</v>
      </c>
      <c r="F83" s="32"/>
      <c r="G83" s="32"/>
      <c r="H83" s="122">
        <v>0.016</v>
      </c>
      <c r="I83" s="122">
        <v>0.024</v>
      </c>
      <c r="J83" s="122">
        <v>0.024</v>
      </c>
      <c r="K83" s="33"/>
    </row>
    <row r="84" spans="1:11" s="43" customFormat="1" ht="11.25" customHeight="1">
      <c r="A84" s="37" t="s">
        <v>67</v>
      </c>
      <c r="B84" s="38"/>
      <c r="C84" s="39">
        <v>11</v>
      </c>
      <c r="D84" s="39">
        <v>10</v>
      </c>
      <c r="E84" s="39">
        <v>10</v>
      </c>
      <c r="F84" s="40">
        <f>IF(D84&gt;0,100*E84/D84,0)</f>
        <v>100</v>
      </c>
      <c r="G84" s="41"/>
      <c r="H84" s="123">
        <v>0.066</v>
      </c>
      <c r="I84" s="124">
        <v>0.049</v>
      </c>
      <c r="J84" s="124">
        <v>0.049</v>
      </c>
      <c r="K84" s="42">
        <f>IF(I84&gt;0,100*J84/I84,0)</f>
        <v>100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15638</v>
      </c>
      <c r="D86" s="31">
        <v>15481</v>
      </c>
      <c r="E86" s="31">
        <v>17976</v>
      </c>
      <c r="F86" s="32">
        <f>IF(D86&gt;0,100*E86/D86,0)</f>
        <v>116.11652993992637</v>
      </c>
      <c r="G86" s="32"/>
      <c r="H86" s="122">
        <v>195.342</v>
      </c>
      <c r="I86" s="122">
        <v>199.73450000000003</v>
      </c>
      <c r="J86" s="122">
        <v>229.09685000000002</v>
      </c>
      <c r="K86" s="33">
        <f>IF(I86&gt;0,100*J86/I86,0)</f>
        <v>114.70069016619561</v>
      </c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15638</v>
      </c>
      <c r="D89" s="54">
        <v>15481</v>
      </c>
      <c r="E89" s="54">
        <v>17976</v>
      </c>
      <c r="F89" s="55">
        <f>IF(D89&gt;0,100*E89/D89,0)</f>
        <v>116.11652993992637</v>
      </c>
      <c r="G89" s="41"/>
      <c r="H89" s="127">
        <v>195.342</v>
      </c>
      <c r="I89" s="128">
        <v>199.73450000000003</v>
      </c>
      <c r="J89" s="128">
        <v>229.09685000000002</v>
      </c>
      <c r="K89" s="55">
        <f>IF(I89&gt;0,100*J89/I89,0)</f>
        <v>114.70069016619561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>
        <v>3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/>
      <c r="I9" s="122"/>
      <c r="J9" s="122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/>
      <c r="I10" s="122"/>
      <c r="J10" s="122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/>
      <c r="I11" s="122"/>
      <c r="J11" s="122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/>
      <c r="I12" s="122"/>
      <c r="J12" s="122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3"/>
      <c r="I13" s="124"/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>
        <v>6</v>
      </c>
      <c r="D17" s="39">
        <v>3</v>
      </c>
      <c r="E17" s="39">
        <v>3</v>
      </c>
      <c r="F17" s="40">
        <f>IF(D17&gt;0,100*E17/D17,0)</f>
        <v>100</v>
      </c>
      <c r="G17" s="41"/>
      <c r="H17" s="123">
        <v>0.094</v>
      </c>
      <c r="I17" s="124">
        <v>0.036</v>
      </c>
      <c r="J17" s="124">
        <v>0.036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2"/>
      <c r="I19" s="122"/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3"/>
      <c r="I22" s="124"/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3"/>
      <c r="I24" s="124"/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38</v>
      </c>
      <c r="D26" s="39">
        <v>38</v>
      </c>
      <c r="E26" s="39">
        <v>38</v>
      </c>
      <c r="F26" s="40">
        <f>IF(D26&gt;0,100*E26/D26,0)</f>
        <v>100</v>
      </c>
      <c r="G26" s="41"/>
      <c r="H26" s="123">
        <v>1.52</v>
      </c>
      <c r="I26" s="124">
        <v>1.5</v>
      </c>
      <c r="J26" s="124">
        <v>1.5</v>
      </c>
      <c r="K26" s="42">
        <f>IF(I26&gt;0,100*J26/I26,0)</f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2"/>
      <c r="I28" s="122"/>
      <c r="J28" s="122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/>
      <c r="I29" s="122"/>
      <c r="J29" s="122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2"/>
      <c r="I30" s="122"/>
      <c r="J30" s="122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3"/>
      <c r="I31" s="124"/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126</v>
      </c>
      <c r="D33" s="31">
        <v>120</v>
      </c>
      <c r="E33" s="31">
        <v>120</v>
      </c>
      <c r="F33" s="32"/>
      <c r="G33" s="32"/>
      <c r="H33" s="122">
        <v>4.033</v>
      </c>
      <c r="I33" s="122">
        <v>3.6</v>
      </c>
      <c r="J33" s="122">
        <v>3.767</v>
      </c>
      <c r="K33" s="33"/>
    </row>
    <row r="34" spans="1:11" s="34" customFormat="1" ht="11.25" customHeight="1">
      <c r="A34" s="36" t="s">
        <v>26</v>
      </c>
      <c r="B34" s="30"/>
      <c r="C34" s="31">
        <v>9</v>
      </c>
      <c r="D34" s="31">
        <v>9</v>
      </c>
      <c r="E34" s="31">
        <v>18</v>
      </c>
      <c r="F34" s="32"/>
      <c r="G34" s="32"/>
      <c r="H34" s="122">
        <v>0.315</v>
      </c>
      <c r="I34" s="122">
        <v>0.346</v>
      </c>
      <c r="J34" s="122">
        <v>0.4</v>
      </c>
      <c r="K34" s="33"/>
    </row>
    <row r="35" spans="1:11" s="34" customFormat="1" ht="11.25" customHeight="1">
      <c r="A35" s="36" t="s">
        <v>27</v>
      </c>
      <c r="B35" s="30"/>
      <c r="C35" s="31">
        <v>11</v>
      </c>
      <c r="D35" s="31">
        <v>12</v>
      </c>
      <c r="E35" s="31">
        <v>12</v>
      </c>
      <c r="F35" s="32"/>
      <c r="G35" s="32"/>
      <c r="H35" s="122">
        <v>0.495</v>
      </c>
      <c r="I35" s="122">
        <v>0.5</v>
      </c>
      <c r="J35" s="122">
        <v>0.5</v>
      </c>
      <c r="K35" s="33"/>
    </row>
    <row r="36" spans="1:11" s="34" customFormat="1" ht="11.25" customHeight="1">
      <c r="A36" s="36" t="s">
        <v>28</v>
      </c>
      <c r="B36" s="30"/>
      <c r="C36" s="31">
        <v>201</v>
      </c>
      <c r="D36" s="31">
        <v>201</v>
      </c>
      <c r="E36" s="31">
        <v>204</v>
      </c>
      <c r="F36" s="32"/>
      <c r="G36" s="32"/>
      <c r="H36" s="122">
        <v>9.636</v>
      </c>
      <c r="I36" s="122">
        <v>9.636</v>
      </c>
      <c r="J36" s="122">
        <v>9.768</v>
      </c>
      <c r="K36" s="33"/>
    </row>
    <row r="37" spans="1:11" s="43" customFormat="1" ht="11.25" customHeight="1">
      <c r="A37" s="37" t="s">
        <v>29</v>
      </c>
      <c r="B37" s="38"/>
      <c r="C37" s="39">
        <v>347</v>
      </c>
      <c r="D37" s="39">
        <v>342</v>
      </c>
      <c r="E37" s="39">
        <v>354</v>
      </c>
      <c r="F37" s="40">
        <f>IF(D37&gt;0,100*E37/D37,0)</f>
        <v>103.50877192982456</v>
      </c>
      <c r="G37" s="41"/>
      <c r="H37" s="123">
        <v>14.479</v>
      </c>
      <c r="I37" s="124">
        <v>14.081999999999999</v>
      </c>
      <c r="J37" s="124">
        <v>14.435</v>
      </c>
      <c r="K37" s="42">
        <f>IF(I37&gt;0,100*J37/I37,0)</f>
        <v>102.50674620082376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38</v>
      </c>
      <c r="D39" s="39">
        <v>38</v>
      </c>
      <c r="E39" s="39">
        <v>33</v>
      </c>
      <c r="F39" s="40">
        <f>IF(D39&gt;0,100*E39/D39,0)</f>
        <v>86.84210526315789</v>
      </c>
      <c r="G39" s="41"/>
      <c r="H39" s="123">
        <v>1.193</v>
      </c>
      <c r="I39" s="124">
        <v>1.193</v>
      </c>
      <c r="J39" s="124">
        <v>0.78</v>
      </c>
      <c r="K39" s="42">
        <f>IF(I39&gt;0,100*J39/I39,0)</f>
        <v>65.38139145012573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2"/>
      <c r="I41" s="122"/>
      <c r="J41" s="122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2"/>
      <c r="I42" s="122"/>
      <c r="J42" s="122"/>
      <c r="K42" s="33"/>
    </row>
    <row r="43" spans="1:11" s="34" customFormat="1" ht="11.25" customHeight="1">
      <c r="A43" s="36" t="s">
        <v>33</v>
      </c>
      <c r="B43" s="30"/>
      <c r="C43" s="31">
        <v>12</v>
      </c>
      <c r="D43" s="31">
        <v>12</v>
      </c>
      <c r="E43" s="31">
        <v>12</v>
      </c>
      <c r="F43" s="32"/>
      <c r="G43" s="32"/>
      <c r="H43" s="122">
        <v>0.288</v>
      </c>
      <c r="I43" s="122">
        <v>0.288</v>
      </c>
      <c r="J43" s="122">
        <v>0.288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>
        <v>4</v>
      </c>
      <c r="D45" s="31">
        <v>2</v>
      </c>
      <c r="E45" s="31">
        <v>2</v>
      </c>
      <c r="F45" s="32"/>
      <c r="G45" s="32"/>
      <c r="H45" s="122">
        <v>0.088</v>
      </c>
      <c r="I45" s="122">
        <v>0.05</v>
      </c>
      <c r="J45" s="122">
        <v>0.05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2"/>
      <c r="I46" s="122"/>
      <c r="J46" s="122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2"/>
      <c r="I47" s="122"/>
      <c r="J47" s="122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2"/>
      <c r="I48" s="122"/>
      <c r="J48" s="122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2"/>
      <c r="I49" s="122"/>
      <c r="J49" s="122"/>
      <c r="K49" s="33"/>
    </row>
    <row r="50" spans="1:11" s="43" customFormat="1" ht="11.25" customHeight="1">
      <c r="A50" s="44" t="s">
        <v>40</v>
      </c>
      <c r="B50" s="38"/>
      <c r="C50" s="39">
        <v>16</v>
      </c>
      <c r="D50" s="39">
        <v>14</v>
      </c>
      <c r="E50" s="39">
        <v>14</v>
      </c>
      <c r="F50" s="40">
        <f>IF(D50&gt;0,100*E50/D50,0)</f>
        <v>100</v>
      </c>
      <c r="G50" s="41"/>
      <c r="H50" s="123">
        <v>0.376</v>
      </c>
      <c r="I50" s="124">
        <v>0.33799999999999997</v>
      </c>
      <c r="J50" s="124">
        <v>0.33799999999999997</v>
      </c>
      <c r="K50" s="42">
        <f>IF(I50&gt;0,100*J50/I50,0)</f>
        <v>100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3"/>
      <c r="I52" s="124"/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>
        <v>100</v>
      </c>
      <c r="D54" s="31">
        <v>125</v>
      </c>
      <c r="E54" s="31">
        <v>120</v>
      </c>
      <c r="F54" s="32"/>
      <c r="G54" s="32"/>
      <c r="H54" s="122">
        <v>7.353</v>
      </c>
      <c r="I54" s="122">
        <v>6.875</v>
      </c>
      <c r="J54" s="122">
        <v>6.12</v>
      </c>
      <c r="K54" s="33"/>
    </row>
    <row r="55" spans="1:11" s="34" customFormat="1" ht="11.25" customHeight="1">
      <c r="A55" s="36" t="s">
        <v>43</v>
      </c>
      <c r="B55" s="30"/>
      <c r="C55" s="31">
        <v>225</v>
      </c>
      <c r="D55" s="31">
        <v>270</v>
      </c>
      <c r="E55" s="31">
        <v>270</v>
      </c>
      <c r="F55" s="32"/>
      <c r="G55" s="32"/>
      <c r="H55" s="122">
        <v>13.5</v>
      </c>
      <c r="I55" s="122">
        <v>13.5</v>
      </c>
      <c r="J55" s="122">
        <v>13.5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/>
      <c r="I56" s="122"/>
      <c r="J56" s="122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/>
      <c r="I57" s="122"/>
      <c r="J57" s="122"/>
      <c r="K57" s="33"/>
    </row>
    <row r="58" spans="1:11" s="34" customFormat="1" ht="11.25" customHeight="1">
      <c r="A58" s="36" t="s">
        <v>46</v>
      </c>
      <c r="B58" s="30"/>
      <c r="C58" s="31">
        <v>72</v>
      </c>
      <c r="D58" s="31">
        <v>65</v>
      </c>
      <c r="E58" s="31">
        <v>50</v>
      </c>
      <c r="F58" s="32"/>
      <c r="G58" s="32"/>
      <c r="H58" s="122">
        <v>3.024</v>
      </c>
      <c r="I58" s="122">
        <v>2.73</v>
      </c>
      <c r="J58" s="122">
        <v>2.25</v>
      </c>
      <c r="K58" s="33"/>
    </row>
    <row r="59" spans="1:11" s="43" customFormat="1" ht="11.25" customHeight="1">
      <c r="A59" s="37" t="s">
        <v>47</v>
      </c>
      <c r="B59" s="38"/>
      <c r="C59" s="39">
        <v>397</v>
      </c>
      <c r="D59" s="39">
        <v>460</v>
      </c>
      <c r="E59" s="39">
        <v>440</v>
      </c>
      <c r="F59" s="40">
        <f>IF(D59&gt;0,100*E59/D59,0)</f>
        <v>95.65217391304348</v>
      </c>
      <c r="G59" s="41"/>
      <c r="H59" s="123">
        <v>23.877000000000002</v>
      </c>
      <c r="I59" s="124">
        <v>23.105</v>
      </c>
      <c r="J59" s="124">
        <v>21.87</v>
      </c>
      <c r="K59" s="42">
        <f>IF(I59&gt;0,100*J59/I59,0)</f>
        <v>94.6548366154512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200</v>
      </c>
      <c r="D61" s="31">
        <v>200</v>
      </c>
      <c r="E61" s="31">
        <v>200</v>
      </c>
      <c r="F61" s="32"/>
      <c r="G61" s="32"/>
      <c r="H61" s="122">
        <v>7</v>
      </c>
      <c r="I61" s="122">
        <v>7</v>
      </c>
      <c r="J61" s="122">
        <v>5.4</v>
      </c>
      <c r="K61" s="33"/>
    </row>
    <row r="62" spans="1:11" s="34" customFormat="1" ht="11.25" customHeight="1">
      <c r="A62" s="36" t="s">
        <v>49</v>
      </c>
      <c r="B62" s="30"/>
      <c r="C62" s="31">
        <v>129</v>
      </c>
      <c r="D62" s="31">
        <v>150</v>
      </c>
      <c r="E62" s="31">
        <v>150</v>
      </c>
      <c r="F62" s="32"/>
      <c r="G62" s="32"/>
      <c r="H62" s="122">
        <v>3.456</v>
      </c>
      <c r="I62" s="122">
        <v>3.618</v>
      </c>
      <c r="J62" s="122">
        <v>3.2</v>
      </c>
      <c r="K62" s="33"/>
    </row>
    <row r="63" spans="1:11" s="34" customFormat="1" ht="11.25" customHeight="1">
      <c r="A63" s="36" t="s">
        <v>50</v>
      </c>
      <c r="B63" s="30"/>
      <c r="C63" s="31">
        <v>591</v>
      </c>
      <c r="D63" s="31">
        <v>1008</v>
      </c>
      <c r="E63" s="31">
        <v>1008</v>
      </c>
      <c r="F63" s="32"/>
      <c r="G63" s="32"/>
      <c r="H63" s="122">
        <v>35.46</v>
      </c>
      <c r="I63" s="122">
        <v>55.44</v>
      </c>
      <c r="J63" s="122">
        <v>55.44</v>
      </c>
      <c r="K63" s="33"/>
    </row>
    <row r="64" spans="1:11" s="43" customFormat="1" ht="11.25" customHeight="1">
      <c r="A64" s="37" t="s">
        <v>51</v>
      </c>
      <c r="B64" s="38"/>
      <c r="C64" s="39">
        <v>920</v>
      </c>
      <c r="D64" s="39">
        <v>1358</v>
      </c>
      <c r="E64" s="39">
        <v>1358</v>
      </c>
      <c r="F64" s="40">
        <f>IF(D64&gt;0,100*E64/D64,0)</f>
        <v>100</v>
      </c>
      <c r="G64" s="41"/>
      <c r="H64" s="123">
        <v>45.916</v>
      </c>
      <c r="I64" s="124">
        <v>66.05799999999999</v>
      </c>
      <c r="J64" s="124">
        <v>64.03999999999999</v>
      </c>
      <c r="K64" s="42">
        <f>IF(I64&gt;0,100*J64/I64,0)</f>
        <v>96.94510884374337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587</v>
      </c>
      <c r="D66" s="39">
        <v>485</v>
      </c>
      <c r="E66" s="39">
        <v>533</v>
      </c>
      <c r="F66" s="40">
        <f>IF(D66&gt;0,100*E66/D66,0)</f>
        <v>109.89690721649484</v>
      </c>
      <c r="G66" s="41"/>
      <c r="H66" s="123">
        <v>31.698</v>
      </c>
      <c r="I66" s="124">
        <v>34.348</v>
      </c>
      <c r="J66" s="124">
        <v>32.881</v>
      </c>
      <c r="K66" s="42">
        <f>IF(I66&gt;0,100*J66/I66,0)</f>
        <v>95.7290089670432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2"/>
      <c r="I68" s="122"/>
      <c r="J68" s="122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2"/>
      <c r="I69" s="122"/>
      <c r="J69" s="122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3"/>
      <c r="I70" s="124"/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23</v>
      </c>
      <c r="D72" s="31">
        <v>21</v>
      </c>
      <c r="E72" s="31">
        <v>22</v>
      </c>
      <c r="F72" s="32"/>
      <c r="G72" s="32"/>
      <c r="H72" s="122">
        <v>0.396</v>
      </c>
      <c r="I72" s="122">
        <v>0.36</v>
      </c>
      <c r="J72" s="122">
        <v>0.371</v>
      </c>
      <c r="K72" s="33"/>
    </row>
    <row r="73" spans="1:11" s="34" customFormat="1" ht="11.25" customHeight="1">
      <c r="A73" s="36" t="s">
        <v>57</v>
      </c>
      <c r="B73" s="30"/>
      <c r="C73" s="31">
        <v>80</v>
      </c>
      <c r="D73" s="31">
        <v>70</v>
      </c>
      <c r="E73" s="31">
        <v>70</v>
      </c>
      <c r="F73" s="32"/>
      <c r="G73" s="32"/>
      <c r="H73" s="122">
        <v>1.6</v>
      </c>
      <c r="I73" s="122">
        <v>1.61</v>
      </c>
      <c r="J73" s="122">
        <v>3.05</v>
      </c>
      <c r="K73" s="33"/>
    </row>
    <row r="74" spans="1:11" s="34" customFormat="1" ht="11.25" customHeight="1">
      <c r="A74" s="36" t="s">
        <v>58</v>
      </c>
      <c r="B74" s="30"/>
      <c r="C74" s="31">
        <v>406</v>
      </c>
      <c r="D74" s="31">
        <v>410</v>
      </c>
      <c r="E74" s="31">
        <v>440</v>
      </c>
      <c r="F74" s="32"/>
      <c r="G74" s="32"/>
      <c r="H74" s="122">
        <v>18.252</v>
      </c>
      <c r="I74" s="122">
        <v>20.5</v>
      </c>
      <c r="J74" s="122">
        <v>22</v>
      </c>
      <c r="K74" s="33"/>
    </row>
    <row r="75" spans="1:11" s="34" customFormat="1" ht="11.25" customHeight="1">
      <c r="A75" s="36" t="s">
        <v>59</v>
      </c>
      <c r="B75" s="30"/>
      <c r="C75" s="31">
        <v>175</v>
      </c>
      <c r="D75" s="31">
        <v>175</v>
      </c>
      <c r="E75" s="31">
        <v>162</v>
      </c>
      <c r="F75" s="32"/>
      <c r="G75" s="32"/>
      <c r="H75" s="122">
        <v>6.264</v>
      </c>
      <c r="I75" s="122">
        <v>6.8768</v>
      </c>
      <c r="J75" s="122">
        <v>6.066225</v>
      </c>
      <c r="K75" s="33"/>
    </row>
    <row r="76" spans="1:11" s="34" customFormat="1" ht="11.25" customHeight="1">
      <c r="A76" s="36" t="s">
        <v>60</v>
      </c>
      <c r="B76" s="30"/>
      <c r="C76" s="31">
        <v>25</v>
      </c>
      <c r="D76" s="31">
        <v>20</v>
      </c>
      <c r="E76" s="31">
        <v>25</v>
      </c>
      <c r="F76" s="32"/>
      <c r="G76" s="32"/>
      <c r="H76" s="122">
        <v>0.533</v>
      </c>
      <c r="I76" s="122">
        <v>0.5</v>
      </c>
      <c r="J76" s="122">
        <v>0.625</v>
      </c>
      <c r="K76" s="33"/>
    </row>
    <row r="77" spans="1:11" s="34" customFormat="1" ht="11.25" customHeight="1">
      <c r="A77" s="36" t="s">
        <v>61</v>
      </c>
      <c r="B77" s="30"/>
      <c r="C77" s="31">
        <v>63</v>
      </c>
      <c r="D77" s="31">
        <v>60</v>
      </c>
      <c r="E77" s="31">
        <v>60</v>
      </c>
      <c r="F77" s="32"/>
      <c r="G77" s="32"/>
      <c r="H77" s="122">
        <v>2.52</v>
      </c>
      <c r="I77" s="122">
        <v>2.486</v>
      </c>
      <c r="J77" s="122">
        <v>2.486</v>
      </c>
      <c r="K77" s="33"/>
    </row>
    <row r="78" spans="1:11" s="34" customFormat="1" ht="11.25" customHeight="1">
      <c r="A78" s="36" t="s">
        <v>62</v>
      </c>
      <c r="B78" s="30"/>
      <c r="C78" s="31">
        <v>161</v>
      </c>
      <c r="D78" s="31">
        <v>145</v>
      </c>
      <c r="E78" s="31">
        <v>170</v>
      </c>
      <c r="F78" s="32"/>
      <c r="G78" s="32"/>
      <c r="H78" s="122">
        <v>4.83</v>
      </c>
      <c r="I78" s="122">
        <v>4.06</v>
      </c>
      <c r="J78" s="122">
        <v>4.76</v>
      </c>
      <c r="K78" s="33"/>
    </row>
    <row r="79" spans="1:11" s="34" customFormat="1" ht="11.25" customHeight="1">
      <c r="A79" s="36" t="s">
        <v>63</v>
      </c>
      <c r="B79" s="30"/>
      <c r="C79" s="31">
        <v>285</v>
      </c>
      <c r="D79" s="31">
        <v>248</v>
      </c>
      <c r="E79" s="31">
        <v>245</v>
      </c>
      <c r="F79" s="32"/>
      <c r="G79" s="32"/>
      <c r="H79" s="122">
        <v>15.251</v>
      </c>
      <c r="I79" s="122">
        <v>13.198</v>
      </c>
      <c r="J79" s="122">
        <v>12.25</v>
      </c>
      <c r="K79" s="33"/>
    </row>
    <row r="80" spans="1:11" s="43" customFormat="1" ht="11.25" customHeight="1">
      <c r="A80" s="44" t="s">
        <v>64</v>
      </c>
      <c r="B80" s="38"/>
      <c r="C80" s="39">
        <v>1218</v>
      </c>
      <c r="D80" s="39">
        <v>1149</v>
      </c>
      <c r="E80" s="39">
        <v>1194</v>
      </c>
      <c r="F80" s="40">
        <f>IF(D80&gt;0,100*E80/D80,0)</f>
        <v>103.91644908616188</v>
      </c>
      <c r="G80" s="41"/>
      <c r="H80" s="123">
        <v>49.645999999999994</v>
      </c>
      <c r="I80" s="124">
        <v>49.5908</v>
      </c>
      <c r="J80" s="124">
        <v>51.60822499999999</v>
      </c>
      <c r="K80" s="42">
        <f>IF(I80&gt;0,100*J80/I80,0)</f>
        <v>104.0681436879421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2"/>
      <c r="I82" s="122"/>
      <c r="J82" s="122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2"/>
      <c r="I83" s="122"/>
      <c r="J83" s="122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3"/>
      <c r="I84" s="124"/>
      <c r="J84" s="124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3567</v>
      </c>
      <c r="D86" s="31">
        <v>3887</v>
      </c>
      <c r="E86" s="31">
        <v>3967</v>
      </c>
      <c r="F86" s="32">
        <f>IF(D86&gt;0,100*E86/D86,0)</f>
        <v>102.05814252636995</v>
      </c>
      <c r="G86" s="32"/>
      <c r="H86" s="122">
        <v>168.79899999999998</v>
      </c>
      <c r="I86" s="122">
        <v>190.2508</v>
      </c>
      <c r="J86" s="122">
        <v>187.488225</v>
      </c>
      <c r="K86" s="33">
        <f>IF(I86&gt;0,100*J86/I86,0)</f>
        <v>98.54792989043935</v>
      </c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3567</v>
      </c>
      <c r="D89" s="54">
        <v>3887</v>
      </c>
      <c r="E89" s="54">
        <v>3967</v>
      </c>
      <c r="F89" s="55">
        <f>IF(D89&gt;0,100*E89/D89,0)</f>
        <v>102.05814252636995</v>
      </c>
      <c r="G89" s="41"/>
      <c r="H89" s="127">
        <v>168.79899999999998</v>
      </c>
      <c r="I89" s="128">
        <v>190.2508</v>
      </c>
      <c r="J89" s="128">
        <v>187.488225</v>
      </c>
      <c r="K89" s="55">
        <f>IF(I89&gt;0,100*J89/I89,0)</f>
        <v>98.54792989043935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/>
      <c r="I9" s="122"/>
      <c r="J9" s="122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/>
      <c r="I10" s="122"/>
      <c r="J10" s="122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/>
      <c r="I11" s="122"/>
      <c r="J11" s="122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/>
      <c r="I12" s="122"/>
      <c r="J12" s="122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3"/>
      <c r="I13" s="124"/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>
        <v>9</v>
      </c>
      <c r="D17" s="39">
        <v>5</v>
      </c>
      <c r="E17" s="39">
        <v>5</v>
      </c>
      <c r="F17" s="40">
        <f>IF(D17&gt;0,100*E17/D17,0)</f>
        <v>100</v>
      </c>
      <c r="G17" s="41"/>
      <c r="H17" s="123">
        <v>0.182</v>
      </c>
      <c r="I17" s="124">
        <v>0.1</v>
      </c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>
        <v>20</v>
      </c>
      <c r="F19" s="32"/>
      <c r="G19" s="32"/>
      <c r="H19" s="122"/>
      <c r="I19" s="122"/>
      <c r="J19" s="122"/>
      <c r="K19" s="33"/>
    </row>
    <row r="20" spans="1:11" s="34" customFormat="1" ht="11.25" customHeight="1">
      <c r="A20" s="36" t="s">
        <v>16</v>
      </c>
      <c r="B20" s="30"/>
      <c r="C20" s="31">
        <v>20</v>
      </c>
      <c r="D20" s="31">
        <v>20</v>
      </c>
      <c r="E20" s="31"/>
      <c r="F20" s="32"/>
      <c r="G20" s="32"/>
      <c r="H20" s="122">
        <v>0.37</v>
      </c>
      <c r="I20" s="122">
        <v>0.38</v>
      </c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>
        <v>20</v>
      </c>
      <c r="D22" s="39">
        <v>20</v>
      </c>
      <c r="E22" s="39">
        <v>20</v>
      </c>
      <c r="F22" s="40">
        <f>IF(D22&gt;0,100*E22/D22,0)</f>
        <v>100</v>
      </c>
      <c r="G22" s="41"/>
      <c r="H22" s="123">
        <v>0.37</v>
      </c>
      <c r="I22" s="124">
        <v>0.38</v>
      </c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279</v>
      </c>
      <c r="D24" s="39">
        <v>309</v>
      </c>
      <c r="E24" s="39">
        <v>309</v>
      </c>
      <c r="F24" s="40">
        <f>IF(D24&gt;0,100*E24/D24,0)</f>
        <v>100</v>
      </c>
      <c r="G24" s="41"/>
      <c r="H24" s="123">
        <v>10.565</v>
      </c>
      <c r="I24" s="124">
        <v>18.241</v>
      </c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28</v>
      </c>
      <c r="D26" s="39">
        <v>28</v>
      </c>
      <c r="E26" s="39">
        <v>27</v>
      </c>
      <c r="F26" s="40">
        <f>IF(D26&gt;0,100*E26/D26,0)</f>
        <v>96.42857142857143</v>
      </c>
      <c r="G26" s="41"/>
      <c r="H26" s="123">
        <v>1.44</v>
      </c>
      <c r="I26" s="124">
        <v>1.45</v>
      </c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>
        <v>250</v>
      </c>
      <c r="F28" s="32"/>
      <c r="G28" s="32"/>
      <c r="H28" s="122"/>
      <c r="I28" s="122"/>
      <c r="J28" s="122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/>
      <c r="I29" s="122"/>
      <c r="J29" s="122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2"/>
      <c r="I30" s="122"/>
      <c r="J30" s="122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>
        <v>250</v>
      </c>
      <c r="F31" s="40"/>
      <c r="G31" s="41"/>
      <c r="H31" s="123"/>
      <c r="I31" s="124"/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32</v>
      </c>
      <c r="D33" s="31">
        <v>30</v>
      </c>
      <c r="E33" s="31">
        <v>30</v>
      </c>
      <c r="F33" s="32"/>
      <c r="G33" s="32"/>
      <c r="H33" s="122">
        <v>1.008</v>
      </c>
      <c r="I33" s="122">
        <v>0.9</v>
      </c>
      <c r="J33" s="122"/>
      <c r="K33" s="33"/>
    </row>
    <row r="34" spans="1:11" s="34" customFormat="1" ht="11.25" customHeight="1">
      <c r="A34" s="36" t="s">
        <v>26</v>
      </c>
      <c r="B34" s="30"/>
      <c r="C34" s="31">
        <v>128</v>
      </c>
      <c r="D34" s="31">
        <v>128</v>
      </c>
      <c r="E34" s="31">
        <v>140</v>
      </c>
      <c r="F34" s="32"/>
      <c r="G34" s="32"/>
      <c r="H34" s="122">
        <v>4.4030000000000005</v>
      </c>
      <c r="I34" s="122">
        <v>4.138</v>
      </c>
      <c r="J34" s="122"/>
      <c r="K34" s="33"/>
    </row>
    <row r="35" spans="1:11" s="34" customFormat="1" ht="11.25" customHeight="1">
      <c r="A35" s="36" t="s">
        <v>27</v>
      </c>
      <c r="B35" s="30"/>
      <c r="C35" s="31">
        <v>32</v>
      </c>
      <c r="D35" s="31">
        <v>30</v>
      </c>
      <c r="E35" s="31">
        <v>35</v>
      </c>
      <c r="F35" s="32"/>
      <c r="G35" s="32"/>
      <c r="H35" s="122">
        <v>1.486</v>
      </c>
      <c r="I35" s="122">
        <v>1.4</v>
      </c>
      <c r="J35" s="122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2"/>
      <c r="I36" s="122"/>
      <c r="J36" s="122"/>
      <c r="K36" s="33"/>
    </row>
    <row r="37" spans="1:11" s="43" customFormat="1" ht="11.25" customHeight="1">
      <c r="A37" s="37" t="s">
        <v>29</v>
      </c>
      <c r="B37" s="38"/>
      <c r="C37" s="39">
        <v>192</v>
      </c>
      <c r="D37" s="39">
        <v>188</v>
      </c>
      <c r="E37" s="39">
        <v>205</v>
      </c>
      <c r="F37" s="40">
        <f>IF(D37&gt;0,100*E37/D37,0)</f>
        <v>109.04255319148936</v>
      </c>
      <c r="G37" s="41"/>
      <c r="H37" s="123">
        <v>6.897</v>
      </c>
      <c r="I37" s="124">
        <v>6.438000000000001</v>
      </c>
      <c r="J37" s="12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194</v>
      </c>
      <c r="D39" s="39">
        <v>194</v>
      </c>
      <c r="E39" s="39">
        <v>170</v>
      </c>
      <c r="F39" s="40">
        <f>IF(D39&gt;0,100*E39/D39,0)</f>
        <v>87.62886597938144</v>
      </c>
      <c r="G39" s="41"/>
      <c r="H39" s="123">
        <v>6.075</v>
      </c>
      <c r="I39" s="124">
        <v>6.075</v>
      </c>
      <c r="J39" s="12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>
        <v>205</v>
      </c>
      <c r="D41" s="31">
        <v>180</v>
      </c>
      <c r="E41" s="31">
        <v>180</v>
      </c>
      <c r="F41" s="32"/>
      <c r="G41" s="32"/>
      <c r="H41" s="122">
        <v>15.375</v>
      </c>
      <c r="I41" s="122">
        <v>13.5</v>
      </c>
      <c r="J41" s="122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2"/>
      <c r="I42" s="122"/>
      <c r="J42" s="122"/>
      <c r="K42" s="33"/>
    </row>
    <row r="43" spans="1:11" s="34" customFormat="1" ht="11.25" customHeight="1">
      <c r="A43" s="36" t="s">
        <v>33</v>
      </c>
      <c r="B43" s="30"/>
      <c r="C43" s="31">
        <v>6</v>
      </c>
      <c r="D43" s="31">
        <v>6</v>
      </c>
      <c r="E43" s="31">
        <v>6</v>
      </c>
      <c r="F43" s="32"/>
      <c r="G43" s="32"/>
      <c r="H43" s="122">
        <v>0.138</v>
      </c>
      <c r="I43" s="122">
        <v>0.132</v>
      </c>
      <c r="J43" s="122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>
        <v>10</v>
      </c>
      <c r="D45" s="31">
        <v>13</v>
      </c>
      <c r="E45" s="31">
        <v>13</v>
      </c>
      <c r="F45" s="32"/>
      <c r="G45" s="32"/>
      <c r="H45" s="122">
        <v>0.28</v>
      </c>
      <c r="I45" s="122">
        <v>0.364</v>
      </c>
      <c r="J45" s="122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2"/>
      <c r="I46" s="122"/>
      <c r="J46" s="122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2"/>
      <c r="I47" s="122"/>
      <c r="J47" s="122"/>
      <c r="K47" s="33"/>
    </row>
    <row r="48" spans="1:11" s="34" customFormat="1" ht="11.25" customHeight="1">
      <c r="A48" s="36" t="s">
        <v>38</v>
      </c>
      <c r="B48" s="30"/>
      <c r="C48" s="31">
        <v>569</v>
      </c>
      <c r="D48" s="31">
        <v>715</v>
      </c>
      <c r="E48" s="31">
        <v>715</v>
      </c>
      <c r="F48" s="32"/>
      <c r="G48" s="32"/>
      <c r="H48" s="122">
        <v>25.605</v>
      </c>
      <c r="I48" s="122">
        <v>32.175</v>
      </c>
      <c r="J48" s="122"/>
      <c r="K48" s="33"/>
    </row>
    <row r="49" spans="1:11" s="34" customFormat="1" ht="11.25" customHeight="1">
      <c r="A49" s="36" t="s">
        <v>39</v>
      </c>
      <c r="B49" s="30"/>
      <c r="C49" s="31">
        <v>15</v>
      </c>
      <c r="D49" s="31">
        <v>15</v>
      </c>
      <c r="E49" s="31">
        <v>15</v>
      </c>
      <c r="F49" s="32"/>
      <c r="G49" s="32"/>
      <c r="H49" s="122">
        <v>0.54</v>
      </c>
      <c r="I49" s="122">
        <v>0.585</v>
      </c>
      <c r="J49" s="122"/>
      <c r="K49" s="33"/>
    </row>
    <row r="50" spans="1:11" s="43" customFormat="1" ht="11.25" customHeight="1">
      <c r="A50" s="44" t="s">
        <v>40</v>
      </c>
      <c r="B50" s="38"/>
      <c r="C50" s="39">
        <v>805</v>
      </c>
      <c r="D50" s="39">
        <v>929</v>
      </c>
      <c r="E50" s="39">
        <v>929</v>
      </c>
      <c r="F50" s="40">
        <f>IF(D50&gt;0,100*E50/D50,0)</f>
        <v>100</v>
      </c>
      <c r="G50" s="41"/>
      <c r="H50" s="123">
        <v>41.937999999999995</v>
      </c>
      <c r="I50" s="124">
        <v>46.756</v>
      </c>
      <c r="J50" s="12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255</v>
      </c>
      <c r="D52" s="39">
        <v>255</v>
      </c>
      <c r="E52" s="39">
        <v>255</v>
      </c>
      <c r="F52" s="40">
        <f>IF(D52&gt;0,100*E52/D52,0)</f>
        <v>100</v>
      </c>
      <c r="G52" s="41"/>
      <c r="H52" s="123">
        <v>10.2</v>
      </c>
      <c r="I52" s="124">
        <v>8.8</v>
      </c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>
        <v>4900</v>
      </c>
      <c r="D54" s="31">
        <v>5300</v>
      </c>
      <c r="E54" s="31">
        <v>4800</v>
      </c>
      <c r="F54" s="32"/>
      <c r="G54" s="32"/>
      <c r="H54" s="122">
        <v>357.7</v>
      </c>
      <c r="I54" s="122">
        <v>408.1</v>
      </c>
      <c r="J54" s="122"/>
      <c r="K54" s="33"/>
    </row>
    <row r="55" spans="1:11" s="34" customFormat="1" ht="11.25" customHeight="1">
      <c r="A55" s="36" t="s">
        <v>43</v>
      </c>
      <c r="B55" s="30"/>
      <c r="C55" s="31">
        <v>900</v>
      </c>
      <c r="D55" s="31">
        <v>1515</v>
      </c>
      <c r="E55" s="31">
        <v>1515</v>
      </c>
      <c r="F55" s="32"/>
      <c r="G55" s="32"/>
      <c r="H55" s="122">
        <v>63</v>
      </c>
      <c r="I55" s="122">
        <v>90.9</v>
      </c>
      <c r="J55" s="122"/>
      <c r="K55" s="33"/>
    </row>
    <row r="56" spans="1:11" s="34" customFormat="1" ht="11.25" customHeight="1">
      <c r="A56" s="36" t="s">
        <v>44</v>
      </c>
      <c r="B56" s="30"/>
      <c r="C56" s="31">
        <v>800</v>
      </c>
      <c r="D56" s="31">
        <v>780</v>
      </c>
      <c r="E56" s="31">
        <v>980</v>
      </c>
      <c r="F56" s="32"/>
      <c r="G56" s="32"/>
      <c r="H56" s="122">
        <v>50</v>
      </c>
      <c r="I56" s="122">
        <v>48.8</v>
      </c>
      <c r="J56" s="122"/>
      <c r="K56" s="33"/>
    </row>
    <row r="57" spans="1:11" s="34" customFormat="1" ht="11.25" customHeight="1">
      <c r="A57" s="36" t="s">
        <v>45</v>
      </c>
      <c r="B57" s="30"/>
      <c r="C57" s="31"/>
      <c r="D57" s="31">
        <v>12</v>
      </c>
      <c r="E57" s="31">
        <v>12</v>
      </c>
      <c r="F57" s="32"/>
      <c r="G57" s="32"/>
      <c r="H57" s="122"/>
      <c r="I57" s="122">
        <v>0.48</v>
      </c>
      <c r="J57" s="122"/>
      <c r="K57" s="33"/>
    </row>
    <row r="58" spans="1:11" s="34" customFormat="1" ht="11.25" customHeight="1">
      <c r="A58" s="36" t="s">
        <v>46</v>
      </c>
      <c r="B58" s="30"/>
      <c r="C58" s="31">
        <v>847</v>
      </c>
      <c r="D58" s="31">
        <v>894</v>
      </c>
      <c r="E58" s="31">
        <v>850</v>
      </c>
      <c r="F58" s="32"/>
      <c r="G58" s="32"/>
      <c r="H58" s="122">
        <v>57.596</v>
      </c>
      <c r="I58" s="122">
        <v>67.05</v>
      </c>
      <c r="J58" s="122"/>
      <c r="K58" s="33"/>
    </row>
    <row r="59" spans="1:11" s="43" customFormat="1" ht="11.25" customHeight="1">
      <c r="A59" s="37" t="s">
        <v>47</v>
      </c>
      <c r="B59" s="38"/>
      <c r="C59" s="39">
        <v>7447</v>
      </c>
      <c r="D59" s="39">
        <v>8501</v>
      </c>
      <c r="E59" s="39">
        <v>8157</v>
      </c>
      <c r="F59" s="40">
        <f>IF(D59&gt;0,100*E59/D59,0)</f>
        <v>95.95341724503</v>
      </c>
      <c r="G59" s="41"/>
      <c r="H59" s="123">
        <v>528.2959999999999</v>
      </c>
      <c r="I59" s="124">
        <v>615.3299999999999</v>
      </c>
      <c r="J59" s="1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110</v>
      </c>
      <c r="D61" s="31">
        <v>150</v>
      </c>
      <c r="E61" s="31">
        <v>150</v>
      </c>
      <c r="F61" s="32"/>
      <c r="G61" s="32"/>
      <c r="H61" s="122">
        <v>3.85</v>
      </c>
      <c r="I61" s="122">
        <v>3.75</v>
      </c>
      <c r="J61" s="122"/>
      <c r="K61" s="33"/>
    </row>
    <row r="62" spans="1:11" s="34" customFormat="1" ht="11.25" customHeight="1">
      <c r="A62" s="36" t="s">
        <v>49</v>
      </c>
      <c r="B62" s="30"/>
      <c r="C62" s="31">
        <v>65</v>
      </c>
      <c r="D62" s="31">
        <v>65</v>
      </c>
      <c r="E62" s="31">
        <v>65</v>
      </c>
      <c r="F62" s="32"/>
      <c r="G62" s="32"/>
      <c r="H62" s="122">
        <v>1.8</v>
      </c>
      <c r="I62" s="122">
        <v>1.44</v>
      </c>
      <c r="J62" s="122"/>
      <c r="K62" s="33"/>
    </row>
    <row r="63" spans="1:11" s="34" customFormat="1" ht="11.25" customHeight="1">
      <c r="A63" s="36" t="s">
        <v>50</v>
      </c>
      <c r="B63" s="30"/>
      <c r="C63" s="31">
        <v>35</v>
      </c>
      <c r="D63" s="31">
        <v>57</v>
      </c>
      <c r="E63" s="31">
        <v>57</v>
      </c>
      <c r="F63" s="32"/>
      <c r="G63" s="32"/>
      <c r="H63" s="122">
        <v>2.5</v>
      </c>
      <c r="I63" s="122">
        <v>1.672</v>
      </c>
      <c r="J63" s="122"/>
      <c r="K63" s="33"/>
    </row>
    <row r="64" spans="1:11" s="43" customFormat="1" ht="11.25" customHeight="1">
      <c r="A64" s="37" t="s">
        <v>51</v>
      </c>
      <c r="B64" s="38"/>
      <c r="C64" s="39">
        <v>210</v>
      </c>
      <c r="D64" s="39">
        <v>272</v>
      </c>
      <c r="E64" s="39">
        <v>272</v>
      </c>
      <c r="F64" s="40">
        <f>IF(D64&gt;0,100*E64/D64,0)</f>
        <v>100</v>
      </c>
      <c r="G64" s="41"/>
      <c r="H64" s="123">
        <v>8.15</v>
      </c>
      <c r="I64" s="124">
        <v>6.861999999999999</v>
      </c>
      <c r="J64" s="12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49</v>
      </c>
      <c r="D66" s="39">
        <v>122</v>
      </c>
      <c r="E66" s="39">
        <v>54</v>
      </c>
      <c r="F66" s="40">
        <f>IF(D66&gt;0,100*E66/D66,0)</f>
        <v>44.26229508196721</v>
      </c>
      <c r="G66" s="41"/>
      <c r="H66" s="123">
        <v>2.646</v>
      </c>
      <c r="I66" s="124">
        <v>6.035</v>
      </c>
      <c r="J66" s="12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2"/>
      <c r="I68" s="122"/>
      <c r="J68" s="122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2"/>
      <c r="I69" s="122"/>
      <c r="J69" s="122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3"/>
      <c r="I70" s="124"/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73</v>
      </c>
      <c r="D72" s="31">
        <v>70</v>
      </c>
      <c r="E72" s="31">
        <v>69</v>
      </c>
      <c r="F72" s="32"/>
      <c r="G72" s="32"/>
      <c r="H72" s="122">
        <v>1.7000000000000002</v>
      </c>
      <c r="I72" s="122">
        <v>1.652</v>
      </c>
      <c r="J72" s="122"/>
      <c r="K72" s="33"/>
    </row>
    <row r="73" spans="1:11" s="34" customFormat="1" ht="11.25" customHeight="1">
      <c r="A73" s="36" t="s">
        <v>57</v>
      </c>
      <c r="B73" s="30"/>
      <c r="C73" s="31">
        <v>95</v>
      </c>
      <c r="D73" s="31">
        <v>80</v>
      </c>
      <c r="E73" s="31">
        <v>75</v>
      </c>
      <c r="F73" s="32"/>
      <c r="G73" s="32"/>
      <c r="H73" s="122">
        <v>3.74</v>
      </c>
      <c r="I73" s="122">
        <v>3.67</v>
      </c>
      <c r="J73" s="122"/>
      <c r="K73" s="33"/>
    </row>
    <row r="74" spans="1:11" s="34" customFormat="1" ht="11.25" customHeight="1">
      <c r="A74" s="36" t="s">
        <v>58</v>
      </c>
      <c r="B74" s="30"/>
      <c r="C74" s="31">
        <v>284</v>
      </c>
      <c r="D74" s="31">
        <v>285</v>
      </c>
      <c r="E74" s="31">
        <v>310</v>
      </c>
      <c r="F74" s="32"/>
      <c r="G74" s="32"/>
      <c r="H74" s="122">
        <v>12.046</v>
      </c>
      <c r="I74" s="122">
        <v>12.825</v>
      </c>
      <c r="J74" s="122"/>
      <c r="K74" s="33"/>
    </row>
    <row r="75" spans="1:11" s="34" customFormat="1" ht="11.25" customHeight="1">
      <c r="A75" s="36" t="s">
        <v>59</v>
      </c>
      <c r="B75" s="30"/>
      <c r="C75" s="31">
        <v>135</v>
      </c>
      <c r="D75" s="31">
        <v>135</v>
      </c>
      <c r="E75" s="31">
        <v>131</v>
      </c>
      <c r="F75" s="32"/>
      <c r="G75" s="32"/>
      <c r="H75" s="122">
        <v>5.635</v>
      </c>
      <c r="I75" s="122">
        <v>5.30496</v>
      </c>
      <c r="J75" s="122"/>
      <c r="K75" s="33"/>
    </row>
    <row r="76" spans="1:11" s="34" customFormat="1" ht="11.25" customHeight="1">
      <c r="A76" s="36" t="s">
        <v>60</v>
      </c>
      <c r="B76" s="30"/>
      <c r="C76" s="31">
        <v>30</v>
      </c>
      <c r="D76" s="31">
        <v>40</v>
      </c>
      <c r="E76" s="31">
        <v>40</v>
      </c>
      <c r="F76" s="32"/>
      <c r="G76" s="32"/>
      <c r="H76" s="122">
        <v>0.657</v>
      </c>
      <c r="I76" s="122">
        <v>1.08</v>
      </c>
      <c r="J76" s="122"/>
      <c r="K76" s="33"/>
    </row>
    <row r="77" spans="1:11" s="34" customFormat="1" ht="11.25" customHeight="1">
      <c r="A77" s="36" t="s">
        <v>61</v>
      </c>
      <c r="B77" s="30"/>
      <c r="C77" s="31">
        <v>95</v>
      </c>
      <c r="D77" s="31">
        <v>100</v>
      </c>
      <c r="E77" s="31">
        <v>100</v>
      </c>
      <c r="F77" s="32"/>
      <c r="G77" s="32"/>
      <c r="H77" s="122">
        <v>3.8</v>
      </c>
      <c r="I77" s="122">
        <v>3.8</v>
      </c>
      <c r="J77" s="122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2"/>
      <c r="I78" s="122"/>
      <c r="J78" s="122"/>
      <c r="K78" s="33"/>
    </row>
    <row r="79" spans="1:11" s="34" customFormat="1" ht="11.25" customHeight="1">
      <c r="A79" s="36" t="s">
        <v>63</v>
      </c>
      <c r="B79" s="30"/>
      <c r="C79" s="31">
        <v>435</v>
      </c>
      <c r="D79" s="31">
        <v>371</v>
      </c>
      <c r="E79" s="31">
        <v>350</v>
      </c>
      <c r="F79" s="32"/>
      <c r="G79" s="32"/>
      <c r="H79" s="122">
        <v>23.057000000000002</v>
      </c>
      <c r="I79" s="122">
        <v>17.679</v>
      </c>
      <c r="J79" s="122"/>
      <c r="K79" s="33"/>
    </row>
    <row r="80" spans="1:11" s="43" customFormat="1" ht="11.25" customHeight="1">
      <c r="A80" s="44" t="s">
        <v>64</v>
      </c>
      <c r="B80" s="38"/>
      <c r="C80" s="39">
        <v>1147</v>
      </c>
      <c r="D80" s="39">
        <v>1081</v>
      </c>
      <c r="E80" s="39">
        <v>1075</v>
      </c>
      <c r="F80" s="40">
        <f>IF(D80&gt;0,100*E80/D80,0)</f>
        <v>99.44495837187789</v>
      </c>
      <c r="G80" s="41"/>
      <c r="H80" s="123">
        <v>50.635000000000005</v>
      </c>
      <c r="I80" s="124">
        <v>46.01096</v>
      </c>
      <c r="J80" s="12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2"/>
      <c r="I82" s="122"/>
      <c r="J82" s="122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2"/>
      <c r="I83" s="122"/>
      <c r="J83" s="122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3"/>
      <c r="I84" s="124"/>
      <c r="J84" s="124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10635</v>
      </c>
      <c r="D86" s="31">
        <v>11904</v>
      </c>
      <c r="E86" s="31">
        <v>11728</v>
      </c>
      <c r="F86" s="32">
        <f>IF(D86&gt;0,100*E86/D86,0)</f>
        <v>98.52150537634408</v>
      </c>
      <c r="G86" s="32"/>
      <c r="H86" s="122">
        <v>667.3939999999999</v>
      </c>
      <c r="I86" s="122">
        <v>762.4779599999998</v>
      </c>
      <c r="J86" s="122"/>
      <c r="K86" s="33"/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10635</v>
      </c>
      <c r="D89" s="54">
        <v>11904</v>
      </c>
      <c r="E89" s="54">
        <v>11728</v>
      </c>
      <c r="F89" s="55">
        <f>IF(D89&gt;0,100*E89/D89,0)</f>
        <v>98.52150537634408</v>
      </c>
      <c r="G89" s="41"/>
      <c r="H89" s="127">
        <v>667.3939999999999</v>
      </c>
      <c r="I89" s="128">
        <v>762.4779599999998</v>
      </c>
      <c r="J89" s="128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>
        <v>3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63</v>
      </c>
      <c r="D9" s="31">
        <v>62.71828021737502</v>
      </c>
      <c r="E9" s="31">
        <v>55.59044913048533</v>
      </c>
      <c r="F9" s="32"/>
      <c r="G9" s="32"/>
      <c r="H9" s="122">
        <v>0.389</v>
      </c>
      <c r="I9" s="122">
        <v>0.38788643052770727</v>
      </c>
      <c r="J9" s="122">
        <v>0.35935254616492307</v>
      </c>
      <c r="K9" s="33"/>
    </row>
    <row r="10" spans="1:11" s="34" customFormat="1" ht="11.25" customHeight="1">
      <c r="A10" s="36" t="s">
        <v>9</v>
      </c>
      <c r="B10" s="30"/>
      <c r="C10" s="31">
        <v>22</v>
      </c>
      <c r="D10" s="31">
        <v>22.18562619390963</v>
      </c>
      <c r="E10" s="31">
        <v>20.36557026511226</v>
      </c>
      <c r="F10" s="32"/>
      <c r="G10" s="32"/>
      <c r="H10" s="122">
        <v>0.127</v>
      </c>
      <c r="I10" s="122">
        <v>0.12827729065318547</v>
      </c>
      <c r="J10" s="122">
        <v>0.12117514307741796</v>
      </c>
      <c r="K10" s="33"/>
    </row>
    <row r="11" spans="1:11" s="34" customFormat="1" ht="11.25" customHeight="1">
      <c r="A11" s="29" t="s">
        <v>10</v>
      </c>
      <c r="B11" s="30"/>
      <c r="C11" s="31">
        <v>33</v>
      </c>
      <c r="D11" s="31">
        <v>32.87204483601113</v>
      </c>
      <c r="E11" s="31">
        <v>30.289058021167534</v>
      </c>
      <c r="F11" s="32"/>
      <c r="G11" s="32"/>
      <c r="H11" s="122">
        <v>0.184</v>
      </c>
      <c r="I11" s="122">
        <v>0.18362324245395817</v>
      </c>
      <c r="J11" s="122">
        <v>0.17466690125539944</v>
      </c>
      <c r="K11" s="33"/>
    </row>
    <row r="12" spans="1:11" s="34" customFormat="1" ht="11.25" customHeight="1">
      <c r="A12" s="36" t="s">
        <v>11</v>
      </c>
      <c r="B12" s="30"/>
      <c r="C12" s="31">
        <v>58</v>
      </c>
      <c r="D12" s="31">
        <v>57.68521155014609</v>
      </c>
      <c r="E12" s="31">
        <v>43.876938126501315</v>
      </c>
      <c r="F12" s="32"/>
      <c r="G12" s="32"/>
      <c r="H12" s="122">
        <v>0.356</v>
      </c>
      <c r="I12" s="122">
        <v>0.3102338816294442</v>
      </c>
      <c r="J12" s="122">
        <v>0.27722247270834927</v>
      </c>
      <c r="K12" s="33"/>
    </row>
    <row r="13" spans="1:11" s="43" customFormat="1" ht="11.25" customHeight="1">
      <c r="A13" s="37" t="s">
        <v>12</v>
      </c>
      <c r="B13" s="38"/>
      <c r="C13" s="39">
        <v>176</v>
      </c>
      <c r="D13" s="39">
        <v>175.4611627974419</v>
      </c>
      <c r="E13" s="39">
        <v>150.12201554326646</v>
      </c>
      <c r="F13" s="40">
        <f>IF(D13&gt;0,100*E13/D13,0)</f>
        <v>85.55854363998046</v>
      </c>
      <c r="G13" s="41"/>
      <c r="H13" s="123">
        <v>1.056</v>
      </c>
      <c r="I13" s="124">
        <v>1.010020845264295</v>
      </c>
      <c r="J13" s="124">
        <v>0.9324170632060897</v>
      </c>
      <c r="K13" s="42">
        <f>IF(I13&gt;0,100*J13/I13,0)</f>
        <v>92.31661579837014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>
        <v>18</v>
      </c>
      <c r="D15" s="39">
        <v>18</v>
      </c>
      <c r="E15" s="39">
        <v>15</v>
      </c>
      <c r="F15" s="40">
        <f>IF(D15&gt;0,100*E15/D15,0)</f>
        <v>83.33333333333333</v>
      </c>
      <c r="G15" s="41"/>
      <c r="H15" s="123">
        <v>0.09</v>
      </c>
      <c r="I15" s="124">
        <v>0.09</v>
      </c>
      <c r="J15" s="124">
        <v>0.075</v>
      </c>
      <c r="K15" s="42">
        <f>IF(I15&gt;0,100*J15/I15,0)</f>
        <v>83.33333333333334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/>
      <c r="D17" s="39">
        <v>1</v>
      </c>
      <c r="E17" s="39">
        <v>1</v>
      </c>
      <c r="F17" s="40">
        <f>IF(D17&gt;0,100*E17/D17,0)</f>
        <v>100</v>
      </c>
      <c r="G17" s="41"/>
      <c r="H17" s="123"/>
      <c r="I17" s="124">
        <v>0.006</v>
      </c>
      <c r="J17" s="124">
        <v>0.006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>
        <v>40</v>
      </c>
      <c r="D19" s="31">
        <v>44</v>
      </c>
      <c r="E19" s="31">
        <v>44</v>
      </c>
      <c r="F19" s="32"/>
      <c r="G19" s="32"/>
      <c r="H19" s="122">
        <v>0.282</v>
      </c>
      <c r="I19" s="122">
        <v>0.31</v>
      </c>
      <c r="J19" s="122">
        <v>0.31</v>
      </c>
      <c r="K19" s="33"/>
    </row>
    <row r="20" spans="1:11" s="34" customFormat="1" ht="11.25" customHeight="1">
      <c r="A20" s="36" t="s">
        <v>16</v>
      </c>
      <c r="B20" s="30"/>
      <c r="C20" s="31">
        <v>20</v>
      </c>
      <c r="D20" s="31">
        <v>40</v>
      </c>
      <c r="E20" s="31">
        <v>30</v>
      </c>
      <c r="F20" s="32"/>
      <c r="G20" s="32"/>
      <c r="H20" s="122">
        <v>0.12</v>
      </c>
      <c r="I20" s="122">
        <v>0.282</v>
      </c>
      <c r="J20" s="122">
        <v>0.156</v>
      </c>
      <c r="K20" s="33"/>
    </row>
    <row r="21" spans="1:11" s="34" customFormat="1" ht="11.25" customHeight="1">
      <c r="A21" s="36" t="s">
        <v>17</v>
      </c>
      <c r="B21" s="30"/>
      <c r="C21" s="31">
        <v>24</v>
      </c>
      <c r="D21" s="31">
        <v>25</v>
      </c>
      <c r="E21" s="31">
        <v>24</v>
      </c>
      <c r="F21" s="32"/>
      <c r="G21" s="32"/>
      <c r="H21" s="122">
        <v>0.132</v>
      </c>
      <c r="I21" s="122">
        <v>0.138</v>
      </c>
      <c r="J21" s="122">
        <v>0.138</v>
      </c>
      <c r="K21" s="33"/>
    </row>
    <row r="22" spans="1:11" s="43" customFormat="1" ht="11.25" customHeight="1">
      <c r="A22" s="37" t="s">
        <v>18</v>
      </c>
      <c r="B22" s="38"/>
      <c r="C22" s="39">
        <v>84</v>
      </c>
      <c r="D22" s="39">
        <v>109</v>
      </c>
      <c r="E22" s="39">
        <v>98</v>
      </c>
      <c r="F22" s="40">
        <f>IF(D22&gt;0,100*E22/D22,0)</f>
        <v>89.90825688073394</v>
      </c>
      <c r="G22" s="41"/>
      <c r="H22" s="123">
        <v>0.534</v>
      </c>
      <c r="I22" s="124">
        <v>0.73</v>
      </c>
      <c r="J22" s="124">
        <v>0.604</v>
      </c>
      <c r="K22" s="42">
        <f>IF(I22&gt;0,100*J22/I22,0)</f>
        <v>82.73972602739725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1518</v>
      </c>
      <c r="D24" s="39">
        <v>1625</v>
      </c>
      <c r="E24" s="39">
        <v>2350</v>
      </c>
      <c r="F24" s="40">
        <f>IF(D24&gt;0,100*E24/D24,0)</f>
        <v>144.6153846153846</v>
      </c>
      <c r="G24" s="41"/>
      <c r="H24" s="123">
        <v>10.355</v>
      </c>
      <c r="I24" s="124">
        <v>10.563</v>
      </c>
      <c r="J24" s="124">
        <v>14.5</v>
      </c>
      <c r="K24" s="42">
        <f>IF(I24&gt;0,100*J24/I24,0)</f>
        <v>137.27160844457066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1340</v>
      </c>
      <c r="D26" s="39">
        <v>1350</v>
      </c>
      <c r="E26" s="39">
        <v>1200</v>
      </c>
      <c r="F26" s="40">
        <f>IF(D26&gt;0,100*E26/D26,0)</f>
        <v>88.88888888888889</v>
      </c>
      <c r="G26" s="41"/>
      <c r="H26" s="123">
        <v>10.854</v>
      </c>
      <c r="I26" s="124">
        <v>10.5</v>
      </c>
      <c r="J26" s="124">
        <v>9.5</v>
      </c>
      <c r="K26" s="42">
        <f>IF(I26&gt;0,100*J26/I26,0)</f>
        <v>90.47619047619048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>
        <v>2164</v>
      </c>
      <c r="D28" s="31">
        <v>2164</v>
      </c>
      <c r="E28" s="31">
        <v>2400</v>
      </c>
      <c r="F28" s="32"/>
      <c r="G28" s="32"/>
      <c r="H28" s="122">
        <v>17.312</v>
      </c>
      <c r="I28" s="122">
        <v>17.312</v>
      </c>
      <c r="J28" s="122">
        <v>16.8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/>
      <c r="I29" s="122"/>
      <c r="J29" s="122"/>
      <c r="K29" s="33"/>
    </row>
    <row r="30" spans="1:11" s="34" customFormat="1" ht="11.25" customHeight="1">
      <c r="A30" s="36" t="s">
        <v>23</v>
      </c>
      <c r="B30" s="30"/>
      <c r="C30" s="31">
        <v>2082</v>
      </c>
      <c r="D30" s="31">
        <v>2082</v>
      </c>
      <c r="E30" s="31">
        <v>1355</v>
      </c>
      <c r="F30" s="32"/>
      <c r="G30" s="32"/>
      <c r="H30" s="122">
        <v>12.492</v>
      </c>
      <c r="I30" s="122">
        <v>12.492</v>
      </c>
      <c r="J30" s="122">
        <v>8.13</v>
      </c>
      <c r="K30" s="33"/>
    </row>
    <row r="31" spans="1:11" s="43" customFormat="1" ht="11.25" customHeight="1">
      <c r="A31" s="44" t="s">
        <v>24</v>
      </c>
      <c r="B31" s="38"/>
      <c r="C31" s="39">
        <v>4246</v>
      </c>
      <c r="D31" s="39">
        <v>4246</v>
      </c>
      <c r="E31" s="39">
        <v>3755</v>
      </c>
      <c r="F31" s="40">
        <f>IF(D31&gt;0,100*E31/D31,0)</f>
        <v>88.43617522374</v>
      </c>
      <c r="G31" s="41"/>
      <c r="H31" s="123">
        <v>29.804000000000002</v>
      </c>
      <c r="I31" s="124">
        <v>29.804000000000002</v>
      </c>
      <c r="J31" s="124">
        <v>24.93</v>
      </c>
      <c r="K31" s="42">
        <f>IF(I31&gt;0,100*J31/I31,0)</f>
        <v>83.64649040397262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65</v>
      </c>
      <c r="D33" s="31">
        <v>50</v>
      </c>
      <c r="E33" s="31">
        <v>50</v>
      </c>
      <c r="F33" s="32"/>
      <c r="G33" s="32"/>
      <c r="H33" s="122">
        <v>0.609</v>
      </c>
      <c r="I33" s="122">
        <v>0.43</v>
      </c>
      <c r="J33" s="122">
        <v>0.4</v>
      </c>
      <c r="K33" s="33"/>
    </row>
    <row r="34" spans="1:11" s="34" customFormat="1" ht="11.25" customHeight="1">
      <c r="A34" s="36" t="s">
        <v>26</v>
      </c>
      <c r="B34" s="30"/>
      <c r="C34" s="31">
        <v>21</v>
      </c>
      <c r="D34" s="31">
        <v>44</v>
      </c>
      <c r="E34" s="31">
        <v>34</v>
      </c>
      <c r="F34" s="32"/>
      <c r="G34" s="32"/>
      <c r="H34" s="122">
        <v>0.18</v>
      </c>
      <c r="I34" s="122">
        <v>0.382</v>
      </c>
      <c r="J34" s="122">
        <v>0.28</v>
      </c>
      <c r="K34" s="33"/>
    </row>
    <row r="35" spans="1:11" s="34" customFormat="1" ht="11.25" customHeight="1">
      <c r="A35" s="36" t="s">
        <v>27</v>
      </c>
      <c r="B35" s="30"/>
      <c r="C35" s="31">
        <v>9</v>
      </c>
      <c r="D35" s="31">
        <v>9</v>
      </c>
      <c r="E35" s="31">
        <v>120</v>
      </c>
      <c r="F35" s="32"/>
      <c r="G35" s="32"/>
      <c r="H35" s="122">
        <v>0.067</v>
      </c>
      <c r="I35" s="122">
        <v>0.07</v>
      </c>
      <c r="J35" s="122">
        <v>0.9</v>
      </c>
      <c r="K35" s="33"/>
    </row>
    <row r="36" spans="1:11" s="34" customFormat="1" ht="11.25" customHeight="1">
      <c r="A36" s="36" t="s">
        <v>28</v>
      </c>
      <c r="B36" s="30"/>
      <c r="C36" s="31">
        <v>15</v>
      </c>
      <c r="D36" s="31">
        <v>15</v>
      </c>
      <c r="E36" s="31">
        <v>19</v>
      </c>
      <c r="F36" s="32"/>
      <c r="G36" s="32"/>
      <c r="H36" s="122">
        <v>0.104</v>
      </c>
      <c r="I36" s="122">
        <v>0.104</v>
      </c>
      <c r="J36" s="122">
        <v>0.114</v>
      </c>
      <c r="K36" s="33"/>
    </row>
    <row r="37" spans="1:11" s="43" customFormat="1" ht="11.25" customHeight="1">
      <c r="A37" s="37" t="s">
        <v>29</v>
      </c>
      <c r="B37" s="38"/>
      <c r="C37" s="39">
        <v>110</v>
      </c>
      <c r="D37" s="39">
        <v>118</v>
      </c>
      <c r="E37" s="39">
        <v>223</v>
      </c>
      <c r="F37" s="40">
        <f>IF(D37&gt;0,100*E37/D37,0)</f>
        <v>188.98305084745763</v>
      </c>
      <c r="G37" s="41"/>
      <c r="H37" s="123">
        <v>0.9599999999999999</v>
      </c>
      <c r="I37" s="124">
        <v>0.9860000000000001</v>
      </c>
      <c r="J37" s="124">
        <v>1.6940000000000002</v>
      </c>
      <c r="K37" s="42">
        <f>IF(I37&gt;0,100*J37/I37,0)</f>
        <v>171.80527383367138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3</v>
      </c>
      <c r="D39" s="39">
        <v>3</v>
      </c>
      <c r="E39" s="39">
        <v>6</v>
      </c>
      <c r="F39" s="40">
        <f>IF(D39&gt;0,100*E39/D39,0)</f>
        <v>200</v>
      </c>
      <c r="G39" s="41"/>
      <c r="H39" s="123">
        <v>0.017</v>
      </c>
      <c r="I39" s="124">
        <v>0.017</v>
      </c>
      <c r="J39" s="124">
        <v>0.015</v>
      </c>
      <c r="K39" s="42">
        <f>IF(I39&gt;0,100*J39/I39,0)</f>
        <v>88.23529411764706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/>
      <c r="D41" s="31">
        <v>65</v>
      </c>
      <c r="E41" s="31">
        <v>65</v>
      </c>
      <c r="F41" s="32"/>
      <c r="G41" s="32"/>
      <c r="H41" s="122"/>
      <c r="I41" s="122">
        <v>0.312</v>
      </c>
      <c r="J41" s="122">
        <v>0.345</v>
      </c>
      <c r="K41" s="33"/>
    </row>
    <row r="42" spans="1:11" s="34" customFormat="1" ht="11.25" customHeight="1">
      <c r="A42" s="36" t="s">
        <v>32</v>
      </c>
      <c r="B42" s="30"/>
      <c r="C42" s="31">
        <v>118</v>
      </c>
      <c r="D42" s="31">
        <v>115</v>
      </c>
      <c r="E42" s="31">
        <v>115</v>
      </c>
      <c r="F42" s="32"/>
      <c r="G42" s="32"/>
      <c r="H42" s="122">
        <v>0.944</v>
      </c>
      <c r="I42" s="122">
        <v>0.92</v>
      </c>
      <c r="J42" s="122">
        <v>0.92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2"/>
      <c r="I43" s="122"/>
      <c r="J43" s="122"/>
      <c r="K43" s="33"/>
    </row>
    <row r="44" spans="1:11" s="34" customFormat="1" ht="11.25" customHeight="1">
      <c r="A44" s="36" t="s">
        <v>34</v>
      </c>
      <c r="B44" s="30"/>
      <c r="C44" s="31">
        <v>75</v>
      </c>
      <c r="D44" s="31">
        <v>138</v>
      </c>
      <c r="E44" s="31">
        <v>100</v>
      </c>
      <c r="F44" s="32"/>
      <c r="G44" s="32"/>
      <c r="H44" s="122">
        <v>0.375</v>
      </c>
      <c r="I44" s="122">
        <v>0.621</v>
      </c>
      <c r="J44" s="122">
        <v>0.4</v>
      </c>
      <c r="K44" s="33"/>
    </row>
    <row r="45" spans="1:11" s="34" customFormat="1" ht="11.25" customHeight="1">
      <c r="A45" s="36" t="s">
        <v>35</v>
      </c>
      <c r="B45" s="30"/>
      <c r="C45" s="31">
        <v>2</v>
      </c>
      <c r="D45" s="31">
        <v>2</v>
      </c>
      <c r="E45" s="31">
        <v>2</v>
      </c>
      <c r="F45" s="32"/>
      <c r="G45" s="32"/>
      <c r="H45" s="122">
        <v>0.01</v>
      </c>
      <c r="I45" s="122">
        <v>0.012</v>
      </c>
      <c r="J45" s="122">
        <v>0.014</v>
      </c>
      <c r="K45" s="33"/>
    </row>
    <row r="46" spans="1:11" s="34" customFormat="1" ht="11.25" customHeight="1">
      <c r="A46" s="36" t="s">
        <v>36</v>
      </c>
      <c r="B46" s="30"/>
      <c r="C46" s="31">
        <v>54</v>
      </c>
      <c r="D46" s="31">
        <v>52</v>
      </c>
      <c r="E46" s="31">
        <v>50</v>
      </c>
      <c r="F46" s="32"/>
      <c r="G46" s="32"/>
      <c r="H46" s="122">
        <v>1.08</v>
      </c>
      <c r="I46" s="122">
        <v>0.624</v>
      </c>
      <c r="J46" s="122">
        <v>0.6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2"/>
      <c r="I47" s="122"/>
      <c r="J47" s="122"/>
      <c r="K47" s="33"/>
    </row>
    <row r="48" spans="1:11" s="34" customFormat="1" ht="11.25" customHeight="1">
      <c r="A48" s="36" t="s">
        <v>38</v>
      </c>
      <c r="B48" s="30"/>
      <c r="C48" s="31">
        <v>892</v>
      </c>
      <c r="D48" s="31">
        <v>1938</v>
      </c>
      <c r="E48" s="31">
        <v>1900</v>
      </c>
      <c r="F48" s="32"/>
      <c r="G48" s="32"/>
      <c r="H48" s="122">
        <v>6.244</v>
      </c>
      <c r="I48" s="122">
        <v>13.944</v>
      </c>
      <c r="J48" s="122">
        <v>13.3</v>
      </c>
      <c r="K48" s="33"/>
    </row>
    <row r="49" spans="1:11" s="34" customFormat="1" ht="11.25" customHeight="1">
      <c r="A49" s="36" t="s">
        <v>39</v>
      </c>
      <c r="B49" s="30"/>
      <c r="C49" s="31">
        <v>200</v>
      </c>
      <c r="D49" s="31">
        <v>174</v>
      </c>
      <c r="E49" s="31">
        <v>200</v>
      </c>
      <c r="F49" s="32"/>
      <c r="G49" s="32"/>
      <c r="H49" s="122">
        <v>1.77</v>
      </c>
      <c r="I49" s="122">
        <v>1.54</v>
      </c>
      <c r="J49" s="122">
        <v>1.77</v>
      </c>
      <c r="K49" s="33"/>
    </row>
    <row r="50" spans="1:11" s="43" customFormat="1" ht="11.25" customHeight="1">
      <c r="A50" s="44" t="s">
        <v>40</v>
      </c>
      <c r="B50" s="38"/>
      <c r="C50" s="39">
        <v>1341</v>
      </c>
      <c r="D50" s="39">
        <v>2484</v>
      </c>
      <c r="E50" s="39">
        <v>2432</v>
      </c>
      <c r="F50" s="40">
        <f>IF(D50&gt;0,100*E50/D50,0)</f>
        <v>97.90660225442834</v>
      </c>
      <c r="G50" s="41"/>
      <c r="H50" s="123">
        <v>10.422999999999998</v>
      </c>
      <c r="I50" s="124">
        <v>17.973</v>
      </c>
      <c r="J50" s="124">
        <v>17.349</v>
      </c>
      <c r="K50" s="42">
        <f>IF(I50&gt;0,100*J50/I50,0)</f>
        <v>96.52812552161576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3"/>
      <c r="I52" s="124"/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>
        <v>1300</v>
      </c>
      <c r="D54" s="31">
        <v>1580</v>
      </c>
      <c r="E54" s="31">
        <v>1500</v>
      </c>
      <c r="F54" s="32"/>
      <c r="G54" s="32"/>
      <c r="H54" s="122">
        <v>8.45</v>
      </c>
      <c r="I54" s="122">
        <v>10.744</v>
      </c>
      <c r="J54" s="122">
        <v>10.5</v>
      </c>
      <c r="K54" s="33"/>
    </row>
    <row r="55" spans="1:11" s="34" customFormat="1" ht="11.25" customHeight="1">
      <c r="A55" s="36" t="s">
        <v>43</v>
      </c>
      <c r="B55" s="30"/>
      <c r="C55" s="31">
        <v>90</v>
      </c>
      <c r="D55" s="31">
        <v>165</v>
      </c>
      <c r="E55" s="31">
        <v>160</v>
      </c>
      <c r="F55" s="32"/>
      <c r="G55" s="32"/>
      <c r="H55" s="122">
        <v>0.63</v>
      </c>
      <c r="I55" s="122">
        <v>1.155</v>
      </c>
      <c r="J55" s="122">
        <v>1.12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/>
      <c r="I56" s="122"/>
      <c r="J56" s="122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/>
      <c r="I57" s="122"/>
      <c r="J57" s="122"/>
      <c r="K57" s="33"/>
    </row>
    <row r="58" spans="1:11" s="34" customFormat="1" ht="11.25" customHeight="1">
      <c r="A58" s="36" t="s">
        <v>46</v>
      </c>
      <c r="B58" s="30"/>
      <c r="C58" s="31">
        <v>360</v>
      </c>
      <c r="D58" s="31">
        <v>235</v>
      </c>
      <c r="E58" s="31">
        <v>255</v>
      </c>
      <c r="F58" s="32"/>
      <c r="G58" s="32"/>
      <c r="H58" s="122">
        <v>2.318</v>
      </c>
      <c r="I58" s="122">
        <v>0.987</v>
      </c>
      <c r="J58" s="122">
        <v>1.785</v>
      </c>
      <c r="K58" s="33"/>
    </row>
    <row r="59" spans="1:11" s="43" customFormat="1" ht="11.25" customHeight="1">
      <c r="A59" s="37" t="s">
        <v>47</v>
      </c>
      <c r="B59" s="38"/>
      <c r="C59" s="39">
        <v>1750</v>
      </c>
      <c r="D59" s="39">
        <v>1980</v>
      </c>
      <c r="E59" s="39">
        <v>1915</v>
      </c>
      <c r="F59" s="40">
        <f>IF(D59&gt;0,100*E59/D59,0)</f>
        <v>96.71717171717172</v>
      </c>
      <c r="G59" s="41"/>
      <c r="H59" s="123">
        <v>11.398</v>
      </c>
      <c r="I59" s="124">
        <v>12.886</v>
      </c>
      <c r="J59" s="124">
        <v>13.405000000000001</v>
      </c>
      <c r="K59" s="42">
        <f>IF(I59&gt;0,100*J59/I59,0)</f>
        <v>104.02762688188733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31</v>
      </c>
      <c r="D61" s="31">
        <v>30</v>
      </c>
      <c r="E61" s="31">
        <v>20</v>
      </c>
      <c r="F61" s="32"/>
      <c r="G61" s="32"/>
      <c r="H61" s="122">
        <v>0.248</v>
      </c>
      <c r="I61" s="122">
        <v>0.252</v>
      </c>
      <c r="J61" s="122">
        <v>0.16</v>
      </c>
      <c r="K61" s="33"/>
    </row>
    <row r="62" spans="1:11" s="34" customFormat="1" ht="11.25" customHeight="1">
      <c r="A62" s="36" t="s">
        <v>49</v>
      </c>
      <c r="B62" s="30"/>
      <c r="C62" s="31">
        <v>62</v>
      </c>
      <c r="D62" s="31">
        <v>65</v>
      </c>
      <c r="E62" s="31">
        <v>50</v>
      </c>
      <c r="F62" s="32"/>
      <c r="G62" s="32"/>
      <c r="H62" s="122">
        <v>0.558</v>
      </c>
      <c r="I62" s="122">
        <v>0.59</v>
      </c>
      <c r="J62" s="122">
        <v>0.5</v>
      </c>
      <c r="K62" s="33"/>
    </row>
    <row r="63" spans="1:11" s="34" customFormat="1" ht="11.25" customHeight="1">
      <c r="A63" s="36" t="s">
        <v>50</v>
      </c>
      <c r="B63" s="30"/>
      <c r="C63" s="31">
        <v>58</v>
      </c>
      <c r="D63" s="31">
        <v>44</v>
      </c>
      <c r="E63" s="31">
        <v>44</v>
      </c>
      <c r="F63" s="32"/>
      <c r="G63" s="32"/>
      <c r="H63" s="122">
        <v>0.319</v>
      </c>
      <c r="I63" s="122">
        <v>0.28</v>
      </c>
      <c r="J63" s="122">
        <v>0.308</v>
      </c>
      <c r="K63" s="33"/>
    </row>
    <row r="64" spans="1:11" s="43" customFormat="1" ht="11.25" customHeight="1">
      <c r="A64" s="37" t="s">
        <v>51</v>
      </c>
      <c r="B64" s="38"/>
      <c r="C64" s="39">
        <v>151</v>
      </c>
      <c r="D64" s="39">
        <v>139</v>
      </c>
      <c r="E64" s="39">
        <v>114</v>
      </c>
      <c r="F64" s="40">
        <f>IF(D64&gt;0,100*E64/D64,0)</f>
        <v>82.01438848920863</v>
      </c>
      <c r="G64" s="41"/>
      <c r="H64" s="123">
        <v>1.125</v>
      </c>
      <c r="I64" s="124">
        <v>1.1219999999999999</v>
      </c>
      <c r="J64" s="124">
        <v>0.968</v>
      </c>
      <c r="K64" s="42">
        <f>IF(I64&gt;0,100*J64/I64,0)</f>
        <v>86.27450980392157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56</v>
      </c>
      <c r="D66" s="39">
        <v>56</v>
      </c>
      <c r="E66" s="39">
        <v>56</v>
      </c>
      <c r="F66" s="40">
        <f>IF(D66&gt;0,100*E66/D66,0)</f>
        <v>100</v>
      </c>
      <c r="G66" s="41"/>
      <c r="H66" s="123">
        <v>0.71</v>
      </c>
      <c r="I66" s="124">
        <v>0.71</v>
      </c>
      <c r="J66" s="124">
        <v>0.71</v>
      </c>
      <c r="K66" s="42">
        <f>IF(I66&gt;0,100*J66/I66,0)</f>
        <v>100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>
        <v>294</v>
      </c>
      <c r="D68" s="31">
        <v>200</v>
      </c>
      <c r="E68" s="31">
        <v>200</v>
      </c>
      <c r="F68" s="32"/>
      <c r="G68" s="32"/>
      <c r="H68" s="122">
        <v>1.617</v>
      </c>
      <c r="I68" s="122">
        <v>1.2</v>
      </c>
      <c r="J68" s="122">
        <v>1.1</v>
      </c>
      <c r="K68" s="33"/>
    </row>
    <row r="69" spans="1:11" s="34" customFormat="1" ht="11.25" customHeight="1">
      <c r="A69" s="36" t="s">
        <v>54</v>
      </c>
      <c r="B69" s="30"/>
      <c r="C69" s="31">
        <v>158</v>
      </c>
      <c r="D69" s="31">
        <v>150</v>
      </c>
      <c r="E69" s="31">
        <v>150</v>
      </c>
      <c r="F69" s="32"/>
      <c r="G69" s="32"/>
      <c r="H69" s="122">
        <v>0.869</v>
      </c>
      <c r="I69" s="122">
        <v>0.9</v>
      </c>
      <c r="J69" s="122">
        <v>0.9</v>
      </c>
      <c r="K69" s="33"/>
    </row>
    <row r="70" spans="1:11" s="43" customFormat="1" ht="11.25" customHeight="1">
      <c r="A70" s="37" t="s">
        <v>55</v>
      </c>
      <c r="B70" s="38"/>
      <c r="C70" s="39">
        <v>452</v>
      </c>
      <c r="D70" s="39">
        <v>350</v>
      </c>
      <c r="E70" s="39">
        <v>350</v>
      </c>
      <c r="F70" s="40">
        <f>IF(D70&gt;0,100*E70/D70,0)</f>
        <v>100</v>
      </c>
      <c r="G70" s="41"/>
      <c r="H70" s="123">
        <v>2.4859999999999998</v>
      </c>
      <c r="I70" s="124">
        <v>2.1</v>
      </c>
      <c r="J70" s="124">
        <v>2</v>
      </c>
      <c r="K70" s="42">
        <f>IF(I70&gt;0,100*J70/I70,0)</f>
        <v>95.23809523809524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118</v>
      </c>
      <c r="D72" s="31">
        <v>113</v>
      </c>
      <c r="E72" s="31">
        <v>60</v>
      </c>
      <c r="F72" s="32"/>
      <c r="G72" s="32"/>
      <c r="H72" s="122">
        <v>0.716</v>
      </c>
      <c r="I72" s="122">
        <v>0.676</v>
      </c>
      <c r="J72" s="122">
        <v>0.48</v>
      </c>
      <c r="K72" s="33"/>
    </row>
    <row r="73" spans="1:11" s="34" customFormat="1" ht="11.25" customHeight="1">
      <c r="A73" s="36" t="s">
        <v>57</v>
      </c>
      <c r="B73" s="30"/>
      <c r="C73" s="31">
        <v>150</v>
      </c>
      <c r="D73" s="31">
        <v>60</v>
      </c>
      <c r="E73" s="31">
        <v>52</v>
      </c>
      <c r="F73" s="32"/>
      <c r="G73" s="32"/>
      <c r="H73" s="122">
        <v>1.825</v>
      </c>
      <c r="I73" s="122">
        <v>0.725</v>
      </c>
      <c r="J73" s="122">
        <v>1.125</v>
      </c>
      <c r="K73" s="33"/>
    </row>
    <row r="74" spans="1:11" s="34" customFormat="1" ht="11.25" customHeight="1">
      <c r="A74" s="36" t="s">
        <v>58</v>
      </c>
      <c r="B74" s="30"/>
      <c r="C74" s="31">
        <v>21</v>
      </c>
      <c r="D74" s="31">
        <v>25</v>
      </c>
      <c r="E74" s="31">
        <v>20</v>
      </c>
      <c r="F74" s="32"/>
      <c r="G74" s="32"/>
      <c r="H74" s="122">
        <v>0.16</v>
      </c>
      <c r="I74" s="122">
        <v>0.2</v>
      </c>
      <c r="J74" s="122">
        <v>0.16</v>
      </c>
      <c r="K74" s="33"/>
    </row>
    <row r="75" spans="1:11" s="34" customFormat="1" ht="11.25" customHeight="1">
      <c r="A75" s="36" t="s">
        <v>59</v>
      </c>
      <c r="B75" s="30"/>
      <c r="C75" s="31">
        <v>185</v>
      </c>
      <c r="D75" s="31">
        <v>185</v>
      </c>
      <c r="E75" s="31">
        <v>198</v>
      </c>
      <c r="F75" s="32"/>
      <c r="G75" s="32"/>
      <c r="H75" s="122">
        <v>2.604</v>
      </c>
      <c r="I75" s="122">
        <v>2.60385</v>
      </c>
      <c r="J75" s="122">
        <v>3.361098</v>
      </c>
      <c r="K75" s="33"/>
    </row>
    <row r="76" spans="1:11" s="34" customFormat="1" ht="11.25" customHeight="1">
      <c r="A76" s="36" t="s">
        <v>60</v>
      </c>
      <c r="B76" s="30"/>
      <c r="C76" s="31">
        <v>20</v>
      </c>
      <c r="D76" s="31">
        <v>5</v>
      </c>
      <c r="E76" s="31">
        <v>5</v>
      </c>
      <c r="F76" s="32"/>
      <c r="G76" s="32"/>
      <c r="H76" s="122">
        <v>0.1</v>
      </c>
      <c r="I76" s="122">
        <v>0.045</v>
      </c>
      <c r="J76" s="122">
        <v>0.043</v>
      </c>
      <c r="K76" s="33"/>
    </row>
    <row r="77" spans="1:11" s="34" customFormat="1" ht="11.25" customHeight="1">
      <c r="A77" s="36" t="s">
        <v>61</v>
      </c>
      <c r="B77" s="30"/>
      <c r="C77" s="31">
        <v>2</v>
      </c>
      <c r="D77" s="31">
        <v>10</v>
      </c>
      <c r="E77" s="31">
        <v>20</v>
      </c>
      <c r="F77" s="32"/>
      <c r="G77" s="32"/>
      <c r="H77" s="122">
        <v>0.015</v>
      </c>
      <c r="I77" s="122">
        <v>0.068</v>
      </c>
      <c r="J77" s="122">
        <v>0.13</v>
      </c>
      <c r="K77" s="33"/>
    </row>
    <row r="78" spans="1:11" s="34" customFormat="1" ht="11.25" customHeight="1">
      <c r="A78" s="36" t="s">
        <v>62</v>
      </c>
      <c r="B78" s="30"/>
      <c r="C78" s="31">
        <v>119</v>
      </c>
      <c r="D78" s="31">
        <v>120</v>
      </c>
      <c r="E78" s="31">
        <v>123</v>
      </c>
      <c r="F78" s="32"/>
      <c r="G78" s="32"/>
      <c r="H78" s="122">
        <v>0.783</v>
      </c>
      <c r="I78" s="122">
        <v>0.792</v>
      </c>
      <c r="J78" s="122">
        <v>0.483</v>
      </c>
      <c r="K78" s="33"/>
    </row>
    <row r="79" spans="1:11" s="34" customFormat="1" ht="11.25" customHeight="1">
      <c r="A79" s="36" t="s">
        <v>63</v>
      </c>
      <c r="B79" s="30"/>
      <c r="C79" s="31">
        <v>7</v>
      </c>
      <c r="D79" s="31">
        <v>30</v>
      </c>
      <c r="E79" s="31">
        <v>50</v>
      </c>
      <c r="F79" s="32"/>
      <c r="G79" s="32"/>
      <c r="H79" s="122">
        <v>0.067</v>
      </c>
      <c r="I79" s="122">
        <v>0.225</v>
      </c>
      <c r="J79" s="122">
        <v>0.375</v>
      </c>
      <c r="K79" s="33"/>
    </row>
    <row r="80" spans="1:11" s="43" customFormat="1" ht="11.25" customHeight="1">
      <c r="A80" s="44" t="s">
        <v>64</v>
      </c>
      <c r="B80" s="38"/>
      <c r="C80" s="39">
        <v>622</v>
      </c>
      <c r="D80" s="39">
        <v>548</v>
      </c>
      <c r="E80" s="39">
        <v>528</v>
      </c>
      <c r="F80" s="40">
        <f>IF(D80&gt;0,100*E80/D80,0)</f>
        <v>96.35036496350365</v>
      </c>
      <c r="G80" s="41"/>
      <c r="H80" s="123">
        <v>6.27</v>
      </c>
      <c r="I80" s="124">
        <v>5.334849999999999</v>
      </c>
      <c r="J80" s="124">
        <v>6.1570979999999995</v>
      </c>
      <c r="K80" s="42">
        <f>IF(I80&gt;0,100*J80/I80,0)</f>
        <v>115.41276699438598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>
        <v>57</v>
      </c>
      <c r="D82" s="31">
        <v>57</v>
      </c>
      <c r="E82" s="31">
        <v>57</v>
      </c>
      <c r="F82" s="32"/>
      <c r="G82" s="32"/>
      <c r="H82" s="122">
        <v>0.32</v>
      </c>
      <c r="I82" s="122">
        <v>0.32</v>
      </c>
      <c r="J82" s="122">
        <v>0.32</v>
      </c>
      <c r="K82" s="33"/>
    </row>
    <row r="83" spans="1:11" s="34" customFormat="1" ht="11.25" customHeight="1">
      <c r="A83" s="36" t="s">
        <v>66</v>
      </c>
      <c r="B83" s="30"/>
      <c r="C83" s="31">
        <v>10</v>
      </c>
      <c r="D83" s="31">
        <v>10</v>
      </c>
      <c r="E83" s="31">
        <v>10</v>
      </c>
      <c r="F83" s="32"/>
      <c r="G83" s="32"/>
      <c r="H83" s="122">
        <v>0.042</v>
      </c>
      <c r="I83" s="122">
        <v>0.042</v>
      </c>
      <c r="J83" s="122">
        <v>0.042</v>
      </c>
      <c r="K83" s="33"/>
    </row>
    <row r="84" spans="1:11" s="43" customFormat="1" ht="11.25" customHeight="1">
      <c r="A84" s="37" t="s">
        <v>67</v>
      </c>
      <c r="B84" s="38"/>
      <c r="C84" s="39">
        <v>67</v>
      </c>
      <c r="D84" s="39">
        <v>67</v>
      </c>
      <c r="E84" s="39">
        <v>67</v>
      </c>
      <c r="F84" s="40">
        <f>IF(D84&gt;0,100*E84/D84,0)</f>
        <v>100</v>
      </c>
      <c r="G84" s="41"/>
      <c r="H84" s="123">
        <v>0.362</v>
      </c>
      <c r="I84" s="124">
        <v>0.362</v>
      </c>
      <c r="J84" s="124">
        <v>0.362</v>
      </c>
      <c r="K84" s="42">
        <f>IF(I84&gt;0,100*J84/I84,0)</f>
        <v>99.99999999999999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11934</v>
      </c>
      <c r="D86" s="31">
        <v>13269.461162797441</v>
      </c>
      <c r="E86" s="31">
        <v>13260.122015543267</v>
      </c>
      <c r="F86" s="32">
        <f>IF(D86&gt;0,100*E86/D86,0)</f>
        <v>99.92961924271381</v>
      </c>
      <c r="G86" s="32"/>
      <c r="H86" s="122">
        <v>86.44399999999999</v>
      </c>
      <c r="I86" s="122">
        <v>94.19387084526427</v>
      </c>
      <c r="J86" s="122">
        <v>93.20751506320609</v>
      </c>
      <c r="K86" s="33">
        <f>IF(I86&gt;0,100*J86/I86,0)</f>
        <v>98.9528450490388</v>
      </c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11934</v>
      </c>
      <c r="D89" s="54">
        <v>13269.461162797441</v>
      </c>
      <c r="E89" s="54">
        <v>13260.122015543267</v>
      </c>
      <c r="F89" s="55">
        <f>IF(D89&gt;0,100*E89/D89,0)</f>
        <v>99.92961924271381</v>
      </c>
      <c r="G89" s="41"/>
      <c r="H89" s="127">
        <v>86.44399999999999</v>
      </c>
      <c r="I89" s="128">
        <v>94.19387084526427</v>
      </c>
      <c r="J89" s="128">
        <v>93.20751506320609</v>
      </c>
      <c r="K89" s="55">
        <f>IF(I89&gt;0,100*J89/I89,0)</f>
        <v>98.9528450490388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82"/>
  <sheetViews>
    <sheetView showZeros="0" view="pageBreakPreview" zoomScale="90" zoomScaleNormal="90" zoomScaleSheetLayoutView="90" zoomScalePageLayoutView="0" workbookViewId="0" topLeftCell="L37">
      <selection activeCell="T91" sqref="T91"/>
    </sheetView>
  </sheetViews>
  <sheetFormatPr defaultColWidth="8.7109375" defaultRowHeight="15"/>
  <cols>
    <col min="1" max="1" width="22.00390625" style="64" customWidth="1"/>
    <col min="2" max="2" width="0.9921875" style="64" customWidth="1"/>
    <col min="3" max="3" width="1.1484375" style="64" customWidth="1"/>
    <col min="4" max="4" width="7.57421875" style="64" customWidth="1"/>
    <col min="5" max="5" width="9.421875" style="64" customWidth="1"/>
    <col min="6" max="6" width="9.140625" style="64" customWidth="1"/>
    <col min="7" max="7" width="9.421875" style="64" customWidth="1"/>
    <col min="8" max="8" width="9.57421875" style="64" customWidth="1"/>
    <col min="9" max="9" width="0.9921875" style="64" customWidth="1"/>
    <col min="10" max="10" width="7.8515625" style="64" customWidth="1"/>
    <col min="11" max="11" width="8.8515625" style="64" customWidth="1"/>
    <col min="12" max="14" width="9.421875" style="64" customWidth="1"/>
    <col min="15" max="15" width="22.00390625" style="64" customWidth="1"/>
    <col min="16" max="16" width="0.9921875" style="64" customWidth="1"/>
    <col min="17" max="17" width="1.1484375" style="64" customWidth="1"/>
    <col min="18" max="18" width="6.421875" style="64" customWidth="1"/>
    <col min="19" max="21" width="9.421875" style="64" customWidth="1"/>
    <col min="22" max="22" width="10.421875" style="64" customWidth="1"/>
    <col min="23" max="23" width="0.9921875" style="64" customWidth="1"/>
    <col min="24" max="24" width="6.421875" style="64" customWidth="1"/>
    <col min="25" max="27" width="9.421875" style="64" customWidth="1"/>
    <col min="28" max="28" width="11.8515625" style="64" customWidth="1"/>
    <col min="29" max="16384" width="8.7109375" style="64" customWidth="1"/>
  </cols>
  <sheetData>
    <row r="1" spans="1:22" ht="9">
      <c r="A1" s="63"/>
      <c r="B1" s="63"/>
      <c r="C1" s="63"/>
      <c r="D1" s="63"/>
      <c r="E1" s="63"/>
      <c r="F1" s="63"/>
      <c r="G1" s="63"/>
      <c r="H1" s="63"/>
      <c r="O1" s="63"/>
      <c r="P1" s="63"/>
      <c r="Q1" s="63"/>
      <c r="R1" s="63"/>
      <c r="S1" s="63"/>
      <c r="T1" s="63"/>
      <c r="U1" s="63"/>
      <c r="V1" s="63"/>
    </row>
    <row r="2" spans="1:27" s="67" customFormat="1" ht="9.75">
      <c r="A2" s="65" t="s">
        <v>116</v>
      </c>
      <c r="B2" s="66"/>
      <c r="C2" s="66"/>
      <c r="D2" s="66"/>
      <c r="E2" s="66"/>
      <c r="F2" s="66"/>
      <c r="G2" s="66"/>
      <c r="H2" s="66"/>
      <c r="J2" s="67" t="s">
        <v>117</v>
      </c>
      <c r="M2" s="67" t="s">
        <v>124</v>
      </c>
      <c r="O2" s="65" t="s">
        <v>116</v>
      </c>
      <c r="P2" s="66"/>
      <c r="Q2" s="66"/>
      <c r="R2" s="66"/>
      <c r="S2" s="66"/>
      <c r="T2" s="66"/>
      <c r="U2" s="66"/>
      <c r="V2" s="66"/>
      <c r="X2" s="67" t="s">
        <v>117</v>
      </c>
      <c r="AA2" s="67" t="s">
        <v>124</v>
      </c>
    </row>
    <row r="3" spans="1:22" s="67" customFormat="1" ht="12" customHeight="1" thickBot="1">
      <c r="A3" s="66"/>
      <c r="B3" s="66"/>
      <c r="C3" s="66"/>
      <c r="D3" s="66"/>
      <c r="E3" s="66"/>
      <c r="F3" s="66"/>
      <c r="G3" s="66"/>
      <c r="H3" s="66"/>
      <c r="O3" s="66"/>
      <c r="P3" s="66"/>
      <c r="Q3" s="66"/>
      <c r="R3" s="66"/>
      <c r="S3" s="66"/>
      <c r="T3" s="66"/>
      <c r="U3" s="66"/>
      <c r="V3" s="66"/>
    </row>
    <row r="4" spans="1:28" s="67" customFormat="1" ht="10.5" thickBot="1">
      <c r="A4" s="68"/>
      <c r="B4" s="69"/>
      <c r="C4" s="70"/>
      <c r="D4" s="192" t="s">
        <v>118</v>
      </c>
      <c r="E4" s="193"/>
      <c r="F4" s="193"/>
      <c r="G4" s="193"/>
      <c r="H4" s="194"/>
      <c r="J4" s="192" t="s">
        <v>119</v>
      </c>
      <c r="K4" s="193"/>
      <c r="L4" s="193"/>
      <c r="M4" s="193"/>
      <c r="N4" s="194"/>
      <c r="O4" s="68"/>
      <c r="P4" s="69"/>
      <c r="Q4" s="70"/>
      <c r="R4" s="192" t="s">
        <v>118</v>
      </c>
      <c r="S4" s="193"/>
      <c r="T4" s="193"/>
      <c r="U4" s="193"/>
      <c r="V4" s="194"/>
      <c r="X4" s="192" t="s">
        <v>119</v>
      </c>
      <c r="Y4" s="193"/>
      <c r="Z4" s="193"/>
      <c r="AA4" s="193"/>
      <c r="AB4" s="194"/>
    </row>
    <row r="5" spans="1:28" s="67" customFormat="1" ht="9.75">
      <c r="A5" s="71" t="s">
        <v>120</v>
      </c>
      <c r="B5" s="72"/>
      <c r="C5" s="70"/>
      <c r="D5" s="68"/>
      <c r="E5" s="73" t="s">
        <v>305</v>
      </c>
      <c r="F5" s="73" t="s">
        <v>121</v>
      </c>
      <c r="G5" s="73" t="s">
        <v>122</v>
      </c>
      <c r="H5" s="74">
        <f>G6</f>
        <v>2015</v>
      </c>
      <c r="J5" s="68"/>
      <c r="K5" s="73" t="s">
        <v>305</v>
      </c>
      <c r="L5" s="73" t="s">
        <v>121</v>
      </c>
      <c r="M5" s="73" t="s">
        <v>122</v>
      </c>
      <c r="N5" s="74">
        <f>M6</f>
        <v>2015</v>
      </c>
      <c r="O5" s="71" t="s">
        <v>120</v>
      </c>
      <c r="P5" s="72"/>
      <c r="Q5" s="70"/>
      <c r="R5" s="68"/>
      <c r="S5" s="73" t="s">
        <v>305</v>
      </c>
      <c r="T5" s="73" t="s">
        <v>121</v>
      </c>
      <c r="U5" s="73" t="s">
        <v>122</v>
      </c>
      <c r="V5" s="74">
        <f>U6</f>
        <v>2015</v>
      </c>
      <c r="X5" s="68"/>
      <c r="Y5" s="73" t="s">
        <v>305</v>
      </c>
      <c r="Z5" s="73" t="s">
        <v>121</v>
      </c>
      <c r="AA5" s="73" t="s">
        <v>122</v>
      </c>
      <c r="AB5" s="74">
        <f>AA6</f>
        <v>2015</v>
      </c>
    </row>
    <row r="6" spans="1:28" s="67" customFormat="1" ht="20.25" customHeight="1" thickBot="1">
      <c r="A6" s="75"/>
      <c r="B6" s="76"/>
      <c r="C6" s="77"/>
      <c r="D6" s="78" t="s">
        <v>123</v>
      </c>
      <c r="E6" s="79">
        <f>G6-2</f>
        <v>2013</v>
      </c>
      <c r="F6" s="79">
        <f>G6-1</f>
        <v>2014</v>
      </c>
      <c r="G6" s="79">
        <v>2015</v>
      </c>
      <c r="H6" s="80" t="str">
        <f>CONCATENATE(F6,"=100")</f>
        <v>2014=100</v>
      </c>
      <c r="I6" s="81"/>
      <c r="J6" s="78" t="s">
        <v>123</v>
      </c>
      <c r="K6" s="79">
        <f>M6-2</f>
        <v>2013</v>
      </c>
      <c r="L6" s="79">
        <f>M6-1</f>
        <v>2014</v>
      </c>
      <c r="M6" s="79">
        <v>2015</v>
      </c>
      <c r="N6" s="80" t="str">
        <f>CONCATENATE(L6,"=100")</f>
        <v>2014=100</v>
      </c>
      <c r="O6" s="75"/>
      <c r="P6" s="76"/>
      <c r="Q6" s="77"/>
      <c r="R6" s="78" t="s">
        <v>123</v>
      </c>
      <c r="S6" s="79">
        <f>U6-2</f>
        <v>2013</v>
      </c>
      <c r="T6" s="79">
        <f>U6-1</f>
        <v>2014</v>
      </c>
      <c r="U6" s="79">
        <v>2015</v>
      </c>
      <c r="V6" s="80" t="str">
        <f>CONCATENATE(T6,"=100")</f>
        <v>2014=100</v>
      </c>
      <c r="W6" s="81"/>
      <c r="X6" s="78" t="s">
        <v>123</v>
      </c>
      <c r="Y6" s="79">
        <f>AA6-2</f>
        <v>2013</v>
      </c>
      <c r="Z6" s="79">
        <f>AA6-1</f>
        <v>2014</v>
      </c>
      <c r="AA6" s="79">
        <v>2015</v>
      </c>
      <c r="AB6" s="80" t="str">
        <f>CONCATENATE(Z6,"=100")</f>
        <v>2014=100</v>
      </c>
    </row>
    <row r="7" spans="1:28" s="88" customFormat="1" ht="6" customHeight="1">
      <c r="A7" s="82"/>
      <c r="B7" s="82"/>
      <c r="C7" s="82"/>
      <c r="D7" s="83"/>
      <c r="E7" s="84"/>
      <c r="F7" s="84"/>
      <c r="G7" s="84"/>
      <c r="H7" s="84">
        <f>IF(AND(F7&gt;0,G7&gt;0),G7*100/F7,"")</f>
      </c>
      <c r="I7" s="85"/>
      <c r="J7" s="85"/>
      <c r="K7" s="86"/>
      <c r="L7" s="86"/>
      <c r="M7" s="86"/>
      <c r="N7" s="86">
        <f>IF(AND(L7&gt;0,M7&gt;0),M7*100/L7,"")</f>
      </c>
      <c r="O7" s="82"/>
      <c r="P7" s="82"/>
      <c r="Q7" s="82"/>
      <c r="R7" s="83"/>
      <c r="S7" s="84"/>
      <c r="T7" s="84"/>
      <c r="U7" s="84"/>
      <c r="V7" s="84">
        <f>IF(AND(T7&gt;0,U7&gt;0),U7*100/T7,"")</f>
      </c>
      <c r="W7" s="85"/>
      <c r="X7" s="85"/>
      <c r="Y7" s="86"/>
      <c r="Z7" s="86"/>
      <c r="AA7" s="86"/>
      <c r="AB7" s="87">
        <f>IF(AND(Z7&gt;0,AA7&gt;0),AA7*100/Z7,"")</f>
      </c>
    </row>
    <row r="8" spans="1:28" s="88" customFormat="1" ht="6.75" customHeight="1">
      <c r="A8" s="82"/>
      <c r="B8" s="82"/>
      <c r="C8" s="82"/>
      <c r="D8" s="83"/>
      <c r="E8" s="84"/>
      <c r="F8" s="84"/>
      <c r="G8" s="84"/>
      <c r="H8" s="84"/>
      <c r="I8" s="84"/>
      <c r="J8" s="84"/>
      <c r="K8" s="84"/>
      <c r="L8" s="84"/>
      <c r="M8" s="86"/>
      <c r="N8" s="86"/>
      <c r="O8" s="82"/>
      <c r="P8" s="82"/>
      <c r="Q8" s="82"/>
      <c r="R8" s="83"/>
      <c r="S8" s="84"/>
      <c r="T8" s="84"/>
      <c r="U8" s="84"/>
      <c r="V8" s="84"/>
      <c r="W8" s="85"/>
      <c r="X8" s="85"/>
      <c r="Y8" s="86"/>
      <c r="Z8" s="86"/>
      <c r="AA8" s="86"/>
      <c r="AB8" s="87"/>
    </row>
    <row r="9" spans="1:28" s="88" customFormat="1" ht="11.25" customHeight="1">
      <c r="A9" s="82" t="s">
        <v>125</v>
      </c>
      <c r="B9" s="82"/>
      <c r="C9" s="82"/>
      <c r="D9" s="98"/>
      <c r="E9" s="84"/>
      <c r="F9" s="84"/>
      <c r="G9" s="84"/>
      <c r="H9" s="84">
        <f aca="true" t="shared" si="0" ref="H9:H22">IF(AND(F9&gt;0,G9&gt;0),G9*100/F9,"")</f>
      </c>
      <c r="I9" s="85"/>
      <c r="J9" s="99"/>
      <c r="K9" s="86"/>
      <c r="L9" s="86"/>
      <c r="M9" s="86"/>
      <c r="N9" s="86">
        <f>IF(AND(L9&gt;0,M9&gt;0),M9*100/L9,"")</f>
      </c>
      <c r="O9" s="82" t="s">
        <v>165</v>
      </c>
      <c r="P9" s="82"/>
      <c r="Q9" s="82"/>
      <c r="R9" s="98"/>
      <c r="S9" s="84"/>
      <c r="T9" s="84"/>
      <c r="U9" s="84"/>
      <c r="V9" s="84">
        <f aca="true" t="shared" si="1" ref="V9:V18">IF(AND(T9&gt;0,U9&gt;0),U9*100/T9,"")</f>
      </c>
      <c r="W9" s="85"/>
      <c r="X9" s="99"/>
      <c r="Y9" s="86"/>
      <c r="Z9" s="86"/>
      <c r="AA9" s="86"/>
      <c r="AB9" s="87">
        <f aca="true" t="shared" si="2" ref="AB9:AB18">IF(AND(Z9&gt;0,AA9&gt;0),AA9*100/Z9,"")</f>
      </c>
    </row>
    <row r="10" spans="1:28" s="88" customFormat="1" ht="11.25" customHeight="1">
      <c r="A10" s="82" t="s">
        <v>126</v>
      </c>
      <c r="B10" s="84"/>
      <c r="C10" s="84"/>
      <c r="D10" s="98">
        <v>3</v>
      </c>
      <c r="E10" s="91">
        <v>1781.58</v>
      </c>
      <c r="F10" s="91">
        <v>1871.65628</v>
      </c>
      <c r="G10" s="91">
        <v>1855.00628</v>
      </c>
      <c r="H10" s="91">
        <f t="shared" si="0"/>
        <v>99.11041358512686</v>
      </c>
      <c r="I10" s="86"/>
      <c r="J10" s="99"/>
      <c r="K10" s="87">
        <v>6811.661000000001</v>
      </c>
      <c r="L10" s="87">
        <v>5698.594236452742</v>
      </c>
      <c r="M10" s="87"/>
      <c r="N10" s="86"/>
      <c r="O10" s="82" t="s">
        <v>188</v>
      </c>
      <c r="P10" s="84"/>
      <c r="Q10" s="84"/>
      <c r="R10" s="98">
        <v>3</v>
      </c>
      <c r="S10" s="91">
        <v>5.343</v>
      </c>
      <c r="T10" s="91">
        <v>5.193</v>
      </c>
      <c r="U10" s="91">
        <v>5.827</v>
      </c>
      <c r="V10" s="91">
        <f t="shared" si="1"/>
        <v>112.20874253803198</v>
      </c>
      <c r="W10" s="86"/>
      <c r="X10" s="99">
        <v>3</v>
      </c>
      <c r="Y10" s="87">
        <v>45.484</v>
      </c>
      <c r="Z10" s="87">
        <v>45.503</v>
      </c>
      <c r="AA10" s="87">
        <v>49.508205000000004</v>
      </c>
      <c r="AB10" s="87">
        <f t="shared" si="2"/>
        <v>108.8020679955168</v>
      </c>
    </row>
    <row r="11" spans="1:28" s="88" customFormat="1" ht="11.25" customHeight="1">
      <c r="A11" s="82" t="s">
        <v>127</v>
      </c>
      <c r="B11" s="84"/>
      <c r="C11" s="84"/>
      <c r="D11" s="98">
        <v>3</v>
      </c>
      <c r="E11" s="91">
        <v>343.389</v>
      </c>
      <c r="F11" s="91">
        <v>295.70126</v>
      </c>
      <c r="G11" s="91">
        <v>311.429</v>
      </c>
      <c r="H11" s="91">
        <f t="shared" si="0"/>
        <v>105.31879370415939</v>
      </c>
      <c r="I11" s="86"/>
      <c r="J11" s="99"/>
      <c r="K11" s="87">
        <v>933.268</v>
      </c>
      <c r="L11" s="87">
        <v>789.2381965069352</v>
      </c>
      <c r="M11" s="87"/>
      <c r="N11" s="86"/>
      <c r="O11" s="82" t="s">
        <v>295</v>
      </c>
      <c r="P11" s="84"/>
      <c r="Q11" s="84"/>
      <c r="R11" s="98"/>
      <c r="S11" s="91">
        <v>36.4</v>
      </c>
      <c r="T11" s="91">
        <v>24.9</v>
      </c>
      <c r="U11" s="91">
        <v>0</v>
      </c>
      <c r="V11" s="91">
        <f t="shared" si="1"/>
      </c>
      <c r="W11" s="86"/>
      <c r="X11" s="99"/>
      <c r="Y11" s="87">
        <v>8.893</v>
      </c>
      <c r="Z11" s="87">
        <v>6.340999999999999</v>
      </c>
      <c r="AA11" s="87">
        <v>0</v>
      </c>
      <c r="AB11" s="87">
        <f t="shared" si="2"/>
      </c>
    </row>
    <row r="12" spans="1:28" ht="11.25">
      <c r="A12" s="82" t="s">
        <v>128</v>
      </c>
      <c r="B12" s="84"/>
      <c r="C12" s="84"/>
      <c r="D12" s="98">
        <v>3</v>
      </c>
      <c r="E12" s="91">
        <v>2124.969</v>
      </c>
      <c r="F12" s="91">
        <v>2167.35754</v>
      </c>
      <c r="G12" s="91">
        <v>2166.43528</v>
      </c>
      <c r="H12" s="91">
        <f t="shared" si="0"/>
        <v>99.95744772226183</v>
      </c>
      <c r="I12" s="86"/>
      <c r="J12" s="99"/>
      <c r="K12" s="87">
        <v>7744.929</v>
      </c>
      <c r="L12" s="87">
        <v>6487.832432959678</v>
      </c>
      <c r="M12" s="87"/>
      <c r="N12" s="86"/>
      <c r="O12" s="82" t="s">
        <v>189</v>
      </c>
      <c r="P12" s="84"/>
      <c r="Q12" s="84"/>
      <c r="R12" s="98">
        <v>10</v>
      </c>
      <c r="S12" s="91">
        <v>2.231</v>
      </c>
      <c r="T12" s="91">
        <v>2.443</v>
      </c>
      <c r="U12" s="91">
        <v>2.404</v>
      </c>
      <c r="V12" s="91">
        <f t="shared" si="1"/>
        <v>98.40360212853048</v>
      </c>
      <c r="W12" s="86"/>
      <c r="X12" s="99">
        <v>3</v>
      </c>
      <c r="Y12" s="87">
        <v>58.687000000000005</v>
      </c>
      <c r="Z12" s="87">
        <v>61.623</v>
      </c>
      <c r="AA12" s="87">
        <v>68.53802</v>
      </c>
      <c r="AB12" s="87">
        <f t="shared" si="2"/>
        <v>111.2214919753988</v>
      </c>
    </row>
    <row r="13" spans="1:28" s="67" customFormat="1" ht="11.25">
      <c r="A13" s="82" t="s">
        <v>129</v>
      </c>
      <c r="B13" s="84"/>
      <c r="C13" s="84"/>
      <c r="D13" s="98">
        <v>3</v>
      </c>
      <c r="E13" s="91">
        <v>424.153</v>
      </c>
      <c r="F13" s="91">
        <v>370.44419271586855</v>
      </c>
      <c r="G13" s="91">
        <v>434.723</v>
      </c>
      <c r="H13" s="91">
        <f t="shared" si="0"/>
        <v>117.35181939629796</v>
      </c>
      <c r="I13" s="86"/>
      <c r="J13" s="99"/>
      <c r="K13" s="87">
        <v>1187.3500000000001</v>
      </c>
      <c r="L13" s="87">
        <v>708.3443278497158</v>
      </c>
      <c r="M13" s="87"/>
      <c r="N13" s="86"/>
      <c r="O13" s="82" t="s">
        <v>190</v>
      </c>
      <c r="P13" s="84"/>
      <c r="Q13" s="84"/>
      <c r="R13" s="98">
        <v>3</v>
      </c>
      <c r="S13" s="91">
        <v>3.002</v>
      </c>
      <c r="T13" s="91">
        <v>3.251</v>
      </c>
      <c r="U13" s="91">
        <v>3.3543499999999997</v>
      </c>
      <c r="V13" s="91">
        <f t="shared" si="1"/>
        <v>103.179021839434</v>
      </c>
      <c r="W13" s="86"/>
      <c r="X13" s="99"/>
      <c r="Y13" s="87">
        <v>55.93790916666667</v>
      </c>
      <c r="Z13" s="87">
        <v>61.08946666666667</v>
      </c>
      <c r="AA13" s="87">
        <v>0</v>
      </c>
      <c r="AB13" s="87">
        <f t="shared" si="2"/>
      </c>
    </row>
    <row r="14" spans="1:28" s="67" customFormat="1" ht="12" customHeight="1">
      <c r="A14" s="82" t="s">
        <v>130</v>
      </c>
      <c r="B14" s="84"/>
      <c r="C14" s="84"/>
      <c r="D14" s="98">
        <v>3</v>
      </c>
      <c r="E14" s="91">
        <v>2360.129</v>
      </c>
      <c r="F14" s="91">
        <v>2415.3385652841316</v>
      </c>
      <c r="G14" s="91">
        <v>2351.4746503447054</v>
      </c>
      <c r="H14" s="91">
        <f t="shared" si="0"/>
        <v>97.35590215560883</v>
      </c>
      <c r="I14" s="86"/>
      <c r="J14" s="99"/>
      <c r="K14" s="87">
        <v>8817.648000000001</v>
      </c>
      <c r="L14" s="87">
        <v>6225.109952219779</v>
      </c>
      <c r="M14" s="87"/>
      <c r="N14" s="86"/>
      <c r="O14" s="82" t="s">
        <v>296</v>
      </c>
      <c r="P14" s="84"/>
      <c r="Q14" s="84"/>
      <c r="R14" s="98">
        <v>2</v>
      </c>
      <c r="S14" s="91">
        <v>48.361</v>
      </c>
      <c r="T14" s="91">
        <v>45.6</v>
      </c>
      <c r="U14" s="91">
        <v>47.191</v>
      </c>
      <c r="V14" s="91">
        <f t="shared" si="1"/>
        <v>103.4890350877193</v>
      </c>
      <c r="W14" s="86"/>
      <c r="X14" s="99">
        <v>12</v>
      </c>
      <c r="Y14" s="87">
        <v>134.868</v>
      </c>
      <c r="Z14" s="87">
        <v>122.59799999999998</v>
      </c>
      <c r="AA14" s="87">
        <v>132.25</v>
      </c>
      <c r="AB14" s="87">
        <f t="shared" si="2"/>
        <v>107.87288536517725</v>
      </c>
    </row>
    <row r="15" spans="1:28" s="67" customFormat="1" ht="11.25">
      <c r="A15" s="82" t="s">
        <v>131</v>
      </c>
      <c r="B15" s="84"/>
      <c r="C15" s="84"/>
      <c r="D15" s="98">
        <v>3</v>
      </c>
      <c r="E15" s="91">
        <v>2784.282</v>
      </c>
      <c r="F15" s="91">
        <v>2785.782758</v>
      </c>
      <c r="G15" s="91">
        <v>2786.1976503447054</v>
      </c>
      <c r="H15" s="91">
        <f t="shared" si="0"/>
        <v>100.01489320527646</v>
      </c>
      <c r="I15" s="86"/>
      <c r="J15" s="99"/>
      <c r="K15" s="87">
        <v>10004.997999999998</v>
      </c>
      <c r="L15" s="87">
        <v>6933.454280069496</v>
      </c>
      <c r="M15" s="87"/>
      <c r="N15" s="86"/>
      <c r="O15" s="82" t="s">
        <v>297</v>
      </c>
      <c r="P15" s="84"/>
      <c r="Q15" s="84"/>
      <c r="R15" s="98">
        <v>3</v>
      </c>
      <c r="S15" s="91">
        <v>8.971</v>
      </c>
      <c r="T15" s="91">
        <v>8.480872</v>
      </c>
      <c r="U15" s="91">
        <v>9.851</v>
      </c>
      <c r="V15" s="91">
        <f t="shared" si="1"/>
        <v>116.15550853732967</v>
      </c>
      <c r="W15" s="86"/>
      <c r="X15" s="99">
        <v>2</v>
      </c>
      <c r="Y15" s="87">
        <v>14.838000000000003</v>
      </c>
      <c r="Z15" s="87">
        <v>15.192</v>
      </c>
      <c r="AA15" s="87">
        <v>15.230400000000001</v>
      </c>
      <c r="AB15" s="87">
        <f t="shared" si="2"/>
        <v>100.2527646129542</v>
      </c>
    </row>
    <row r="16" spans="1:28" s="67" customFormat="1" ht="11.25">
      <c r="A16" s="82" t="s">
        <v>132</v>
      </c>
      <c r="B16" s="84"/>
      <c r="C16" s="84"/>
      <c r="D16" s="98">
        <v>3</v>
      </c>
      <c r="E16" s="91">
        <v>444.474</v>
      </c>
      <c r="F16" s="91">
        <v>430.209002</v>
      </c>
      <c r="G16" s="91">
        <v>431.4748458966294</v>
      </c>
      <c r="H16" s="91">
        <f t="shared" si="0"/>
        <v>100.29423928619453</v>
      </c>
      <c r="I16" s="86"/>
      <c r="J16" s="99"/>
      <c r="K16" s="87">
        <v>957.6619999999999</v>
      </c>
      <c r="L16" s="87">
        <v>670.5175641164426</v>
      </c>
      <c r="M16" s="87"/>
      <c r="N16" s="86"/>
      <c r="O16" s="82" t="s">
        <v>191</v>
      </c>
      <c r="P16" s="84"/>
      <c r="Q16" s="84"/>
      <c r="R16" s="98"/>
      <c r="S16" s="91">
        <v>24.057</v>
      </c>
      <c r="T16" s="91">
        <v>26.749</v>
      </c>
      <c r="U16" s="91"/>
      <c r="V16" s="91">
        <f t="shared" si="1"/>
      </c>
      <c r="W16" s="86"/>
      <c r="X16" s="99"/>
      <c r="Y16" s="87">
        <v>400.94800000000004</v>
      </c>
      <c r="Z16" s="87">
        <v>435.03630000000004</v>
      </c>
      <c r="AA16" s="87">
        <v>0</v>
      </c>
      <c r="AB16" s="87">
        <f t="shared" si="2"/>
      </c>
    </row>
    <row r="17" spans="1:28" s="67" customFormat="1" ht="12" customHeight="1">
      <c r="A17" s="82" t="s">
        <v>133</v>
      </c>
      <c r="B17" s="84"/>
      <c r="C17" s="84"/>
      <c r="D17" s="98">
        <v>3</v>
      </c>
      <c r="E17" s="91">
        <v>155.634</v>
      </c>
      <c r="F17" s="91">
        <v>133.926</v>
      </c>
      <c r="G17" s="91">
        <v>142.21662714842108</v>
      </c>
      <c r="H17" s="91">
        <f t="shared" si="0"/>
        <v>106.19045379420061</v>
      </c>
      <c r="I17" s="86"/>
      <c r="J17" s="99"/>
      <c r="K17" s="87">
        <v>384.03</v>
      </c>
      <c r="L17" s="87">
        <v>228.77231094401427</v>
      </c>
      <c r="M17" s="87"/>
      <c r="N17" s="86"/>
      <c r="O17" s="82" t="s">
        <v>192</v>
      </c>
      <c r="P17" s="84"/>
      <c r="Q17" s="84"/>
      <c r="R17" s="98">
        <v>3</v>
      </c>
      <c r="S17" s="91">
        <v>1.539</v>
      </c>
      <c r="T17" s="91">
        <v>1.502</v>
      </c>
      <c r="U17" s="91">
        <v>1.659</v>
      </c>
      <c r="V17" s="91">
        <f t="shared" si="1"/>
        <v>110.45272969374169</v>
      </c>
      <c r="W17" s="86"/>
      <c r="X17" s="99">
        <v>3</v>
      </c>
      <c r="Y17" s="87">
        <v>75.328</v>
      </c>
      <c r="Z17" s="87">
        <v>70.60300000000001</v>
      </c>
      <c r="AA17" s="87">
        <v>85.51899999999999</v>
      </c>
      <c r="AB17" s="87">
        <f t="shared" si="2"/>
        <v>121.12658102346924</v>
      </c>
    </row>
    <row r="18" spans="1:28" s="88" customFormat="1" ht="11.25" customHeight="1">
      <c r="A18" s="82" t="s">
        <v>134</v>
      </c>
      <c r="B18" s="84"/>
      <c r="C18" s="84"/>
      <c r="D18" s="98">
        <v>3</v>
      </c>
      <c r="E18" s="91">
        <v>142.31</v>
      </c>
      <c r="F18" s="91">
        <v>192.96249799999998</v>
      </c>
      <c r="G18" s="91">
        <v>198.2</v>
      </c>
      <c r="H18" s="91">
        <f t="shared" si="0"/>
        <v>102.71425901627788</v>
      </c>
      <c r="I18" s="86"/>
      <c r="J18" s="99"/>
      <c r="K18" s="87">
        <v>394.75199999999995</v>
      </c>
      <c r="L18" s="87">
        <v>449.59890444118287</v>
      </c>
      <c r="M18" s="87"/>
      <c r="N18" s="86"/>
      <c r="O18" s="82" t="s">
        <v>193</v>
      </c>
      <c r="P18" s="84"/>
      <c r="Q18" s="84"/>
      <c r="R18" s="98">
        <v>3</v>
      </c>
      <c r="S18" s="91">
        <v>8.608</v>
      </c>
      <c r="T18" s="91">
        <v>8.977</v>
      </c>
      <c r="U18" s="91">
        <v>8.79</v>
      </c>
      <c r="V18" s="91">
        <f t="shared" si="1"/>
        <v>97.91689874122757</v>
      </c>
      <c r="W18" s="86"/>
      <c r="X18" s="99"/>
      <c r="Y18" s="87">
        <v>757.654</v>
      </c>
      <c r="Z18" s="87">
        <v>739.3389999999999</v>
      </c>
      <c r="AA18" s="87"/>
      <c r="AB18" s="87">
        <f t="shared" si="2"/>
      </c>
    </row>
    <row r="19" spans="1:28" s="88" customFormat="1" ht="11.25" customHeight="1">
      <c r="A19" s="82" t="s">
        <v>286</v>
      </c>
      <c r="B19" s="84"/>
      <c r="C19" s="84"/>
      <c r="D19" s="98"/>
      <c r="E19" s="91">
        <f>E12+E15+E16+E17+E18</f>
        <v>5651.669000000001</v>
      </c>
      <c r="F19" s="91">
        <f>F12+F15+F16+F17+F18</f>
        <v>5710.237798</v>
      </c>
      <c r="G19" s="91">
        <f>G12+G15+G16+G17+G18</f>
        <v>5724.524403389756</v>
      </c>
      <c r="H19" s="91">
        <f t="shared" si="0"/>
        <v>100.25019282725424</v>
      </c>
      <c r="I19" s="86"/>
      <c r="J19" s="99"/>
      <c r="K19" s="91">
        <f>K12+K15+K16+K17+K18</f>
        <v>19486.370999999996</v>
      </c>
      <c r="L19" s="91">
        <f>L12+L15+L16+L17+L18</f>
        <v>14770.175492530814</v>
      </c>
      <c r="M19" s="87"/>
      <c r="N19" s="86"/>
      <c r="O19" s="82" t="s">
        <v>298</v>
      </c>
      <c r="P19" s="84"/>
      <c r="Q19" s="84"/>
      <c r="R19" s="98"/>
      <c r="S19" s="91">
        <v>4.9</v>
      </c>
      <c r="T19" s="91">
        <v>5.7</v>
      </c>
      <c r="U19" s="91"/>
      <c r="V19" s="91">
        <f aca="true" t="shared" si="3" ref="V19:V26">IF(AND(T19&gt;0,U19&gt;0),U19*100/T19,"")</f>
      </c>
      <c r="W19" s="86"/>
      <c r="X19" s="99"/>
      <c r="Y19" s="87">
        <v>0.5660000000000001</v>
      </c>
      <c r="Z19" s="87">
        <v>0.643</v>
      </c>
      <c r="AA19" s="87">
        <v>0</v>
      </c>
      <c r="AB19" s="87">
        <f aca="true" t="shared" si="4" ref="AB19:AB26">IF(AND(Z19&gt;0,AA19&gt;0),AA19*100/Z19,"")</f>
      </c>
    </row>
    <row r="20" spans="1:28" s="88" customFormat="1" ht="11.25" customHeight="1">
      <c r="A20" s="82" t="s">
        <v>135</v>
      </c>
      <c r="B20" s="84"/>
      <c r="C20" s="84"/>
      <c r="D20" s="98"/>
      <c r="E20" s="91">
        <v>439.9581098192235</v>
      </c>
      <c r="F20" s="91">
        <v>433.8895542604908</v>
      </c>
      <c r="G20" s="91"/>
      <c r="H20" s="91">
        <f t="shared" si="0"/>
      </c>
      <c r="I20" s="86"/>
      <c r="J20" s="99"/>
      <c r="K20" s="87">
        <v>4930.187803307518</v>
      </c>
      <c r="L20" s="87">
        <v>4749.76185237516</v>
      </c>
      <c r="M20" s="87">
        <v>0</v>
      </c>
      <c r="N20" s="86">
        <f>IF(AND(L20&gt;0,M20&gt;0),M20*100/L20,"")</f>
      </c>
      <c r="O20" s="82" t="s">
        <v>194</v>
      </c>
      <c r="P20" s="84"/>
      <c r="Q20" s="84"/>
      <c r="R20" s="98">
        <v>1</v>
      </c>
      <c r="S20" s="91">
        <v>3.647</v>
      </c>
      <c r="T20" s="91">
        <v>3.487143560002384</v>
      </c>
      <c r="U20" s="91">
        <v>3.443</v>
      </c>
      <c r="V20" s="91">
        <f t="shared" si="3"/>
        <v>98.73410545786781</v>
      </c>
      <c r="W20" s="86"/>
      <c r="X20" s="99">
        <v>3</v>
      </c>
      <c r="Y20" s="87">
        <v>206.06400000000005</v>
      </c>
      <c r="Z20" s="87">
        <v>211.18210000000002</v>
      </c>
      <c r="AA20" s="87">
        <v>208.20507454493844</v>
      </c>
      <c r="AB20" s="87">
        <f t="shared" si="4"/>
        <v>98.59030407640535</v>
      </c>
    </row>
    <row r="21" spans="1:28" s="88" customFormat="1" ht="11.25" customHeight="1">
      <c r="A21" s="82" t="s">
        <v>136</v>
      </c>
      <c r="B21" s="84"/>
      <c r="C21" s="84"/>
      <c r="D21" s="98"/>
      <c r="E21" s="91">
        <v>8.97</v>
      </c>
      <c r="F21" s="91">
        <v>6.464792999999999</v>
      </c>
      <c r="G21" s="91">
        <v>0</v>
      </c>
      <c r="H21" s="91">
        <f t="shared" si="0"/>
      </c>
      <c r="I21" s="86"/>
      <c r="J21" s="99"/>
      <c r="K21" s="87">
        <v>45.085</v>
      </c>
      <c r="L21" s="87">
        <v>42.35309390865385</v>
      </c>
      <c r="M21" s="87">
        <v>0</v>
      </c>
      <c r="N21" s="86">
        <f>IF(AND(L21&gt;0,M21&gt;0),M21*100/L21,"")</f>
      </c>
      <c r="O21" s="82" t="s">
        <v>195</v>
      </c>
      <c r="P21" s="84"/>
      <c r="Q21" s="84"/>
      <c r="R21" s="98"/>
      <c r="S21" s="91">
        <v>2.089</v>
      </c>
      <c r="T21" s="91">
        <v>2.239</v>
      </c>
      <c r="U21" s="91">
        <v>0</v>
      </c>
      <c r="V21" s="91">
        <f t="shared" si="3"/>
      </c>
      <c r="W21" s="86"/>
      <c r="X21" s="99"/>
      <c r="Y21" s="87">
        <v>55.123999999999995</v>
      </c>
      <c r="Z21" s="87">
        <v>61.06800000000001</v>
      </c>
      <c r="AA21" s="87">
        <v>0</v>
      </c>
      <c r="AB21" s="87">
        <f t="shared" si="4"/>
      </c>
    </row>
    <row r="22" spans="1:28" s="88" customFormat="1" ht="11.25" customHeight="1">
      <c r="A22" s="82" t="s">
        <v>137</v>
      </c>
      <c r="B22" s="84"/>
      <c r="C22" s="84"/>
      <c r="D22" s="98">
        <v>3</v>
      </c>
      <c r="E22" s="91">
        <v>112.146</v>
      </c>
      <c r="F22" s="91">
        <v>110.246</v>
      </c>
      <c r="G22" s="91">
        <v>111.32</v>
      </c>
      <c r="H22" s="91">
        <f t="shared" si="0"/>
        <v>100.9741850044446</v>
      </c>
      <c r="I22" s="86"/>
      <c r="J22" s="99"/>
      <c r="K22" s="87">
        <v>876.6310000000001</v>
      </c>
      <c r="L22" s="87">
        <v>863.6080000000001</v>
      </c>
      <c r="M22" s="87">
        <v>0</v>
      </c>
      <c r="N22" s="86">
        <f>IF(AND(L22&gt;0,M22&gt;0),M22*100/L22,"")</f>
      </c>
      <c r="O22" s="82" t="s">
        <v>196</v>
      </c>
      <c r="P22" s="84"/>
      <c r="Q22" s="84"/>
      <c r="R22" s="98">
        <v>3</v>
      </c>
      <c r="S22" s="91">
        <v>9.559</v>
      </c>
      <c r="T22" s="91">
        <v>10.252125188318722</v>
      </c>
      <c r="U22" s="91">
        <v>10.157780996132628</v>
      </c>
      <c r="V22" s="91">
        <f t="shared" si="3"/>
        <v>99.0797596551631</v>
      </c>
      <c r="W22" s="86"/>
      <c r="X22" s="99">
        <v>2</v>
      </c>
      <c r="Y22" s="87">
        <v>488.4959999999999</v>
      </c>
      <c r="Z22" s="87">
        <v>456.70628000000005</v>
      </c>
      <c r="AA22" s="87">
        <v>460.43385662113366</v>
      </c>
      <c r="AB22" s="87">
        <f t="shared" si="4"/>
        <v>100.81618685452139</v>
      </c>
    </row>
    <row r="23" spans="1:28" s="88" customFormat="1" ht="11.25" customHeight="1">
      <c r="A23" s="82"/>
      <c r="B23" s="84"/>
      <c r="C23" s="84"/>
      <c r="D23" s="98"/>
      <c r="E23" s="91"/>
      <c r="F23" s="91"/>
      <c r="G23" s="91"/>
      <c r="H23" s="91"/>
      <c r="I23" s="86"/>
      <c r="J23" s="99"/>
      <c r="K23" s="87"/>
      <c r="L23" s="87"/>
      <c r="M23" s="87"/>
      <c r="N23" s="86"/>
      <c r="O23" s="82" t="s">
        <v>197</v>
      </c>
      <c r="P23" s="84"/>
      <c r="Q23" s="84"/>
      <c r="R23" s="98">
        <v>3</v>
      </c>
      <c r="S23" s="91">
        <v>6.592</v>
      </c>
      <c r="T23" s="91">
        <v>6.580992912820229</v>
      </c>
      <c r="U23" s="91">
        <v>6.5200705470839955</v>
      </c>
      <c r="V23" s="91">
        <f t="shared" si="3"/>
        <v>99.07426787198702</v>
      </c>
      <c r="W23" s="86"/>
      <c r="X23" s="99">
        <v>1</v>
      </c>
      <c r="Y23" s="87">
        <v>372.61899999999997</v>
      </c>
      <c r="Z23" s="87">
        <v>332.23900000000003</v>
      </c>
      <c r="AA23" s="87">
        <v>360.4740352318996</v>
      </c>
      <c r="AB23" s="87">
        <f t="shared" si="4"/>
        <v>108.4984108523983</v>
      </c>
    </row>
    <row r="24" spans="1:28" s="88" customFormat="1" ht="11.25" customHeight="1">
      <c r="A24" s="82" t="s">
        <v>138</v>
      </c>
      <c r="B24" s="84"/>
      <c r="C24" s="84"/>
      <c r="D24" s="98"/>
      <c r="E24" s="91"/>
      <c r="F24" s="91"/>
      <c r="G24" s="91"/>
      <c r="H24" s="91"/>
      <c r="I24" s="86"/>
      <c r="J24" s="99"/>
      <c r="K24" s="87"/>
      <c r="L24" s="87"/>
      <c r="M24" s="87"/>
      <c r="N24" s="86"/>
      <c r="O24" s="82" t="s">
        <v>198</v>
      </c>
      <c r="P24" s="84"/>
      <c r="Q24" s="84"/>
      <c r="R24" s="98">
        <v>3</v>
      </c>
      <c r="S24" s="91">
        <v>7.162</v>
      </c>
      <c r="T24" s="91">
        <v>7.112649762385707</v>
      </c>
      <c r="U24" s="91">
        <v>6.933195177867483</v>
      </c>
      <c r="V24" s="91">
        <f t="shared" si="3"/>
        <v>97.47696582127176</v>
      </c>
      <c r="W24" s="86"/>
      <c r="X24" s="99">
        <v>12</v>
      </c>
      <c r="Y24" s="87">
        <v>80.846</v>
      </c>
      <c r="Z24" s="87">
        <v>79.79752009404466</v>
      </c>
      <c r="AA24" s="87">
        <v>78.06000000000003</v>
      </c>
      <c r="AB24" s="87">
        <f t="shared" si="4"/>
        <v>97.82258885740197</v>
      </c>
    </row>
    <row r="25" spans="1:28" s="88" customFormat="1" ht="11.25" customHeight="1">
      <c r="A25" s="82" t="s">
        <v>139</v>
      </c>
      <c r="B25" s="84"/>
      <c r="C25" s="84"/>
      <c r="D25" s="98"/>
      <c r="E25" s="91">
        <v>6.829</v>
      </c>
      <c r="F25" s="91">
        <v>7.654</v>
      </c>
      <c r="G25" s="91">
        <v>0</v>
      </c>
      <c r="H25" s="91">
        <f aca="true" t="shared" si="5" ref="H25:H32">IF(AND(F25&gt;0,G25&gt;0),G25*100/F25,"")</f>
      </c>
      <c r="I25" s="86"/>
      <c r="J25" s="99"/>
      <c r="K25" s="87">
        <v>11.336999999999998</v>
      </c>
      <c r="L25" s="87">
        <v>12.150957499999999</v>
      </c>
      <c r="M25" s="87">
        <v>0</v>
      </c>
      <c r="N25" s="86">
        <f aca="true" t="shared" si="6" ref="N25:N32">IF(AND(L25&gt;0,M25&gt;0),M25*100/L25,"")</f>
      </c>
      <c r="O25" s="82" t="s">
        <v>299</v>
      </c>
      <c r="P25" s="84"/>
      <c r="Q25" s="84"/>
      <c r="R25" s="98">
        <v>3</v>
      </c>
      <c r="S25" s="91">
        <v>31.9</v>
      </c>
      <c r="T25" s="91">
        <v>26.3</v>
      </c>
      <c r="U25" s="91">
        <v>24</v>
      </c>
      <c r="V25" s="91">
        <f t="shared" si="3"/>
        <v>91.25475285171102</v>
      </c>
      <c r="W25" s="86"/>
      <c r="X25" s="99">
        <v>12</v>
      </c>
      <c r="Y25" s="87">
        <v>4.984</v>
      </c>
      <c r="Z25" s="87">
        <v>4.597</v>
      </c>
      <c r="AA25" s="87">
        <v>4.479</v>
      </c>
      <c r="AB25" s="87">
        <f t="shared" si="4"/>
        <v>97.43310854905373</v>
      </c>
    </row>
    <row r="26" spans="1:28" s="88" customFormat="1" ht="11.25" customHeight="1">
      <c r="A26" s="82" t="s">
        <v>140</v>
      </c>
      <c r="B26" s="84"/>
      <c r="C26" s="84"/>
      <c r="D26" s="98">
        <v>2</v>
      </c>
      <c r="E26" s="91">
        <v>17.542</v>
      </c>
      <c r="F26" s="91">
        <v>22.722857</v>
      </c>
      <c r="G26" s="91">
        <v>28.04</v>
      </c>
      <c r="H26" s="91">
        <f t="shared" si="5"/>
        <v>123.39997562806472</v>
      </c>
      <c r="I26" s="86"/>
      <c r="J26" s="99"/>
      <c r="K26" s="87">
        <v>27.759</v>
      </c>
      <c r="L26" s="87">
        <v>35.62230832786884</v>
      </c>
      <c r="M26" s="87">
        <v>0</v>
      </c>
      <c r="N26" s="86">
        <f t="shared" si="6"/>
      </c>
      <c r="O26" s="82" t="s">
        <v>199</v>
      </c>
      <c r="P26" s="84"/>
      <c r="Q26" s="84"/>
      <c r="R26" s="98">
        <v>11</v>
      </c>
      <c r="S26" s="91">
        <v>2.73</v>
      </c>
      <c r="T26" s="91">
        <v>2.548580707865082</v>
      </c>
      <c r="U26" s="91">
        <v>2.84</v>
      </c>
      <c r="V26" s="91">
        <f t="shared" si="3"/>
        <v>111.4345718476005</v>
      </c>
      <c r="W26" s="86"/>
      <c r="X26" s="99">
        <v>3</v>
      </c>
      <c r="Y26" s="87">
        <v>87.79399999999998</v>
      </c>
      <c r="Z26" s="87">
        <v>88.88429976385156</v>
      </c>
      <c r="AA26" s="87">
        <v>79.17999999999998</v>
      </c>
      <c r="AB26" s="87">
        <f t="shared" si="4"/>
        <v>89.08209910002776</v>
      </c>
    </row>
    <row r="27" spans="1:28" s="88" customFormat="1" ht="11.25" customHeight="1">
      <c r="A27" s="82" t="s">
        <v>141</v>
      </c>
      <c r="B27" s="84"/>
      <c r="C27" s="84"/>
      <c r="D27" s="98">
        <v>2</v>
      </c>
      <c r="E27" s="91">
        <v>31.505</v>
      </c>
      <c r="F27" s="91">
        <v>31.053445</v>
      </c>
      <c r="G27" s="91">
        <v>34.589</v>
      </c>
      <c r="H27" s="91">
        <f t="shared" si="5"/>
        <v>111.38538735396345</v>
      </c>
      <c r="I27" s="86"/>
      <c r="J27" s="99"/>
      <c r="K27" s="87">
        <v>40.57</v>
      </c>
      <c r="L27" s="87">
        <v>17.518825040000003</v>
      </c>
      <c r="M27" s="87">
        <v>0</v>
      </c>
      <c r="N27" s="86">
        <f t="shared" si="6"/>
      </c>
      <c r="O27" s="82"/>
      <c r="P27" s="84"/>
      <c r="Q27" s="84"/>
      <c r="R27" s="98"/>
      <c r="S27" s="91"/>
      <c r="T27" s="91"/>
      <c r="U27" s="91"/>
      <c r="V27" s="91"/>
      <c r="W27" s="86"/>
      <c r="X27" s="99"/>
      <c r="Y27" s="87"/>
      <c r="Z27" s="87"/>
      <c r="AA27" s="87"/>
      <c r="AB27" s="87"/>
    </row>
    <row r="28" spans="1:28" s="88" customFormat="1" ht="11.25" customHeight="1">
      <c r="A28" s="82" t="s">
        <v>142</v>
      </c>
      <c r="B28" s="84"/>
      <c r="C28" s="84"/>
      <c r="D28" s="98">
        <v>2</v>
      </c>
      <c r="E28" s="91">
        <v>27.252</v>
      </c>
      <c r="F28" s="91">
        <v>38.32930405221118</v>
      </c>
      <c r="G28" s="91">
        <v>38.45196730672807</v>
      </c>
      <c r="H28" s="91">
        <f t="shared" si="5"/>
        <v>100.32002473707794</v>
      </c>
      <c r="I28" s="86"/>
      <c r="J28" s="99"/>
      <c r="K28" s="87">
        <v>26.073</v>
      </c>
      <c r="L28" s="87">
        <v>33.53886786540332</v>
      </c>
      <c r="M28" s="87">
        <v>0</v>
      </c>
      <c r="N28" s="86">
        <f t="shared" si="6"/>
      </c>
      <c r="O28" s="82" t="s">
        <v>200</v>
      </c>
      <c r="P28" s="84"/>
      <c r="Q28" s="84"/>
      <c r="R28" s="98"/>
      <c r="S28" s="91"/>
      <c r="T28" s="91"/>
      <c r="U28" s="91"/>
      <c r="V28" s="91"/>
      <c r="W28" s="86"/>
      <c r="X28" s="99"/>
      <c r="Y28" s="87"/>
      <c r="Z28" s="87"/>
      <c r="AA28" s="87"/>
      <c r="AB28" s="87"/>
    </row>
    <row r="29" spans="1:28" s="88" customFormat="1" ht="12" customHeight="1">
      <c r="A29" s="82" t="s">
        <v>143</v>
      </c>
      <c r="B29" s="84"/>
      <c r="C29" s="84"/>
      <c r="D29" s="98">
        <v>3</v>
      </c>
      <c r="E29" s="91">
        <v>122.097</v>
      </c>
      <c r="F29" s="91">
        <v>138.59039</v>
      </c>
      <c r="G29" s="91">
        <v>143.08</v>
      </c>
      <c r="H29" s="91">
        <f t="shared" si="5"/>
        <v>103.23948146765443</v>
      </c>
      <c r="I29" s="86"/>
      <c r="J29" s="99"/>
      <c r="K29" s="87">
        <v>190.838</v>
      </c>
      <c r="L29" s="87">
        <v>134.88186792748132</v>
      </c>
      <c r="M29" s="87">
        <v>0</v>
      </c>
      <c r="N29" s="86">
        <f t="shared" si="6"/>
      </c>
      <c r="O29" s="82" t="s">
        <v>201</v>
      </c>
      <c r="P29" s="84"/>
      <c r="Q29" s="84"/>
      <c r="R29" s="98">
        <v>0</v>
      </c>
      <c r="S29" s="91">
        <v>0</v>
      </c>
      <c r="T29" s="91">
        <v>0</v>
      </c>
      <c r="U29" s="91">
        <v>0</v>
      </c>
      <c r="V29" s="91">
        <f aca="true" t="shared" si="7" ref="V29:V34">IF(AND(T29&gt;0,U29&gt;0),U29*100/T29,"")</f>
      </c>
      <c r="W29" s="86"/>
      <c r="X29" s="99">
        <v>2</v>
      </c>
      <c r="Y29" s="87">
        <v>3641.243228436382</v>
      </c>
      <c r="Z29" s="87">
        <v>3264.464497094266</v>
      </c>
      <c r="AA29" s="87">
        <v>0</v>
      </c>
      <c r="AB29" s="87">
        <f aca="true" t="shared" si="8" ref="AB29:AB34">IF(AND(Z29&gt;0,AA29&gt;0),AA29*100/Z29,"")</f>
      </c>
    </row>
    <row r="30" spans="1:28" s="88" customFormat="1" ht="11.25" customHeight="1">
      <c r="A30" s="82" t="s">
        <v>144</v>
      </c>
      <c r="B30" s="84"/>
      <c r="C30" s="84"/>
      <c r="D30" s="98">
        <v>2</v>
      </c>
      <c r="E30" s="91">
        <v>71.44</v>
      </c>
      <c r="F30" s="91">
        <v>93.78882</v>
      </c>
      <c r="G30" s="91">
        <v>95.99</v>
      </c>
      <c r="H30" s="91">
        <f t="shared" si="5"/>
        <v>102.34695350682523</v>
      </c>
      <c r="I30" s="86"/>
      <c r="J30" s="99"/>
      <c r="K30" s="87">
        <v>85.3</v>
      </c>
      <c r="L30" s="87">
        <v>75.61596399333334</v>
      </c>
      <c r="M30" s="87">
        <v>0</v>
      </c>
      <c r="N30" s="86">
        <f t="shared" si="6"/>
      </c>
      <c r="O30" s="82" t="s">
        <v>301</v>
      </c>
      <c r="P30" s="84"/>
      <c r="Q30" s="84"/>
      <c r="R30" s="98">
        <v>0</v>
      </c>
      <c r="S30" s="91">
        <v>0</v>
      </c>
      <c r="T30" s="91">
        <v>0</v>
      </c>
      <c r="U30" s="91">
        <v>0</v>
      </c>
      <c r="V30" s="91">
        <f t="shared" si="7"/>
      </c>
      <c r="W30" s="86"/>
      <c r="X30" s="99">
        <v>2</v>
      </c>
      <c r="Y30" s="87">
        <v>818.5365180812464</v>
      </c>
      <c r="Z30" s="87">
        <v>911.5052862426301</v>
      </c>
      <c r="AA30" s="87">
        <v>0</v>
      </c>
      <c r="AB30" s="87">
        <f t="shared" si="8"/>
      </c>
    </row>
    <row r="31" spans="1:28" s="88" customFormat="1" ht="11.25" customHeight="1">
      <c r="A31" s="82" t="s">
        <v>145</v>
      </c>
      <c r="B31" s="84"/>
      <c r="C31" s="84"/>
      <c r="D31" s="98">
        <v>3</v>
      </c>
      <c r="E31" s="91">
        <v>3.65</v>
      </c>
      <c r="F31" s="91">
        <v>4.71</v>
      </c>
      <c r="G31" s="91">
        <v>5.053</v>
      </c>
      <c r="H31" s="91">
        <f t="shared" si="5"/>
        <v>107.2823779193206</v>
      </c>
      <c r="I31" s="86"/>
      <c r="J31" s="99"/>
      <c r="K31" s="87">
        <v>2.5079999999999996</v>
      </c>
      <c r="L31" s="87">
        <v>3.105</v>
      </c>
      <c r="M31" s="87">
        <v>0</v>
      </c>
      <c r="N31" s="86">
        <f t="shared" si="6"/>
      </c>
      <c r="O31" s="82" t="s">
        <v>302</v>
      </c>
      <c r="P31" s="84"/>
      <c r="Q31" s="84"/>
      <c r="R31" s="98">
        <v>0</v>
      </c>
      <c r="S31" s="91">
        <v>0</v>
      </c>
      <c r="T31" s="91">
        <v>0</v>
      </c>
      <c r="U31" s="91">
        <v>0</v>
      </c>
      <c r="V31" s="91">
        <f t="shared" si="7"/>
      </c>
      <c r="W31" s="86"/>
      <c r="X31" s="99">
        <v>2</v>
      </c>
      <c r="Y31" s="87">
        <v>54.15644400000001</v>
      </c>
      <c r="Z31" s="87">
        <v>78.668</v>
      </c>
      <c r="AA31" s="87">
        <v>0</v>
      </c>
      <c r="AB31" s="87">
        <f t="shared" si="8"/>
      </c>
    </row>
    <row r="32" spans="1:28" s="88" customFormat="1" ht="11.25" customHeight="1">
      <c r="A32" s="82" t="s">
        <v>146</v>
      </c>
      <c r="B32" s="84"/>
      <c r="C32" s="84"/>
      <c r="D32" s="98">
        <v>2</v>
      </c>
      <c r="E32" s="91">
        <v>84.143</v>
      </c>
      <c r="F32" s="91">
        <v>104.796027</v>
      </c>
      <c r="G32" s="91">
        <v>99.728</v>
      </c>
      <c r="H32" s="91">
        <f t="shared" si="5"/>
        <v>95.16391303651234</v>
      </c>
      <c r="I32" s="86"/>
      <c r="J32" s="99"/>
      <c r="K32" s="87">
        <v>90.18299999999999</v>
      </c>
      <c r="L32" s="87">
        <v>69.1503881438309</v>
      </c>
      <c r="M32" s="87">
        <v>0</v>
      </c>
      <c r="N32" s="86">
        <f t="shared" si="6"/>
      </c>
      <c r="O32" s="82" t="s">
        <v>202</v>
      </c>
      <c r="P32" s="84"/>
      <c r="Q32" s="84"/>
      <c r="R32" s="98">
        <v>0</v>
      </c>
      <c r="S32" s="91">
        <v>0</v>
      </c>
      <c r="T32" s="91">
        <v>0</v>
      </c>
      <c r="U32" s="91">
        <v>0</v>
      </c>
      <c r="V32" s="91">
        <f t="shared" si="7"/>
      </c>
      <c r="W32" s="86"/>
      <c r="X32" s="99">
        <v>12</v>
      </c>
      <c r="Y32" s="87">
        <v>200.00600000000003</v>
      </c>
      <c r="Z32" s="87">
        <v>127.00499999999998</v>
      </c>
      <c r="AA32" s="87">
        <v>0</v>
      </c>
      <c r="AB32" s="87">
        <f t="shared" si="8"/>
      </c>
    </row>
    <row r="33" spans="1:28" s="88" customFormat="1" ht="11.25" customHeight="1">
      <c r="A33" s="82"/>
      <c r="B33" s="84"/>
      <c r="C33" s="84"/>
      <c r="D33" s="98"/>
      <c r="E33" s="91"/>
      <c r="F33" s="91"/>
      <c r="G33" s="91"/>
      <c r="H33" s="91"/>
      <c r="I33" s="86"/>
      <c r="J33" s="99"/>
      <c r="K33" s="87"/>
      <c r="L33" s="87"/>
      <c r="M33" s="87"/>
      <c r="N33" s="86"/>
      <c r="O33" s="82" t="s">
        <v>203</v>
      </c>
      <c r="P33" s="84"/>
      <c r="Q33" s="84"/>
      <c r="R33" s="98">
        <v>0</v>
      </c>
      <c r="S33" s="91">
        <v>0</v>
      </c>
      <c r="T33" s="91">
        <v>0</v>
      </c>
      <c r="U33" s="91">
        <v>0</v>
      </c>
      <c r="V33" s="91">
        <f t="shared" si="7"/>
      </c>
      <c r="W33" s="86"/>
      <c r="X33" s="99">
        <v>1</v>
      </c>
      <c r="Y33" s="87">
        <v>1404.6140000000003</v>
      </c>
      <c r="Z33" s="87">
        <v>1475.7160000000001</v>
      </c>
      <c r="AA33" s="87">
        <v>0</v>
      </c>
      <c r="AB33" s="87">
        <f t="shared" si="8"/>
      </c>
    </row>
    <row r="34" spans="1:28" s="88" customFormat="1" ht="11.25" customHeight="1">
      <c r="A34" s="82" t="s">
        <v>147</v>
      </c>
      <c r="B34" s="84"/>
      <c r="C34" s="84"/>
      <c r="D34" s="98"/>
      <c r="E34" s="91"/>
      <c r="F34" s="91"/>
      <c r="G34" s="91"/>
      <c r="H34" s="91"/>
      <c r="I34" s="91"/>
      <c r="J34" s="91"/>
      <c r="K34" s="91"/>
      <c r="L34" s="91"/>
      <c r="M34" s="87"/>
      <c r="N34" s="86"/>
      <c r="O34" s="82" t="s">
        <v>204</v>
      </c>
      <c r="P34" s="84"/>
      <c r="Q34" s="84"/>
      <c r="R34" s="98">
        <v>0</v>
      </c>
      <c r="S34" s="91">
        <v>0</v>
      </c>
      <c r="T34" s="91">
        <v>0</v>
      </c>
      <c r="U34" s="91">
        <v>0</v>
      </c>
      <c r="V34" s="91">
        <f t="shared" si="7"/>
      </c>
      <c r="W34" s="86"/>
      <c r="X34" s="99">
        <v>3</v>
      </c>
      <c r="Y34" s="87">
        <v>534.011262</v>
      </c>
      <c r="Z34" s="87">
        <v>511.15801700000003</v>
      </c>
      <c r="AA34" s="87">
        <v>0</v>
      </c>
      <c r="AB34" s="87">
        <f t="shared" si="8"/>
      </c>
    </row>
    <row r="35" spans="1:26" s="88" customFormat="1" ht="11.25" customHeight="1">
      <c r="A35" s="82" t="s">
        <v>148</v>
      </c>
      <c r="B35" s="84"/>
      <c r="C35" s="84"/>
      <c r="D35" s="98">
        <v>3</v>
      </c>
      <c r="E35" s="91">
        <v>3.821</v>
      </c>
      <c r="F35" s="91">
        <v>4.5187501690821765</v>
      </c>
      <c r="G35" s="91">
        <v>4.27330334755321</v>
      </c>
      <c r="H35" s="91">
        <f>IF(AND(F35&gt;0,G35&gt;0),G35*100/F35,"")</f>
        <v>94.5682586479699</v>
      </c>
      <c r="I35" s="86"/>
      <c r="J35" s="99">
        <v>3</v>
      </c>
      <c r="K35" s="87">
        <v>85.916</v>
      </c>
      <c r="L35" s="87">
        <v>112.15014393779339</v>
      </c>
      <c r="M35" s="87">
        <v>100.13526251912833</v>
      </c>
      <c r="N35" s="86">
        <f>IF(AND(L35&gt;0,M35&gt;0),M35*100/L35,"")</f>
        <v>89.28678912322272</v>
      </c>
      <c r="O35" s="82" t="s">
        <v>289</v>
      </c>
      <c r="Y35" s="87">
        <f>Y32+Y33+Y34</f>
        <v>2138.6312620000003</v>
      </c>
      <c r="Z35" s="87">
        <f>Z32+Z33+Z34</f>
        <v>2113.879017</v>
      </c>
    </row>
    <row r="36" spans="1:28" s="88" customFormat="1" ht="11.25" customHeight="1">
      <c r="A36" s="82" t="s">
        <v>149</v>
      </c>
      <c r="B36" s="84"/>
      <c r="C36" s="84"/>
      <c r="D36" s="98">
        <v>3</v>
      </c>
      <c r="E36" s="91">
        <v>11.685</v>
      </c>
      <c r="F36" s="91">
        <v>14.462745831610187</v>
      </c>
      <c r="G36" s="91">
        <v>13.862973592168471</v>
      </c>
      <c r="H36" s="91">
        <f>IF(AND(F36&gt;0,G36&gt;0),G36*100/F36,"")</f>
        <v>95.8529849972829</v>
      </c>
      <c r="I36" s="86"/>
      <c r="J36" s="99">
        <v>3</v>
      </c>
      <c r="K36" s="87">
        <v>299.124</v>
      </c>
      <c r="L36" s="87">
        <v>435.8277861244826</v>
      </c>
      <c r="M36" s="87">
        <v>382.30699055021574</v>
      </c>
      <c r="N36" s="86">
        <f>IF(AND(L36&gt;0,M36&gt;0),M36*100/L36,"")</f>
        <v>87.71973763990806</v>
      </c>
      <c r="O36" s="82"/>
      <c r="P36" s="84"/>
      <c r="Q36" s="84"/>
      <c r="R36" s="98"/>
      <c r="S36" s="91"/>
      <c r="T36" s="91"/>
      <c r="U36" s="91"/>
      <c r="V36" s="91"/>
      <c r="W36" s="86"/>
      <c r="X36" s="99"/>
      <c r="Y36" s="87"/>
      <c r="Z36" s="87"/>
      <c r="AA36" s="87"/>
      <c r="AB36" s="87"/>
    </row>
    <row r="37" spans="1:28" s="88" customFormat="1" ht="11.25" customHeight="1">
      <c r="A37" s="82" t="s">
        <v>150</v>
      </c>
      <c r="B37" s="84"/>
      <c r="C37" s="84"/>
      <c r="D37" s="98">
        <v>3</v>
      </c>
      <c r="E37" s="91">
        <v>35.116</v>
      </c>
      <c r="F37" s="91">
        <v>33.502</v>
      </c>
      <c r="G37" s="91">
        <v>33.96145354483898</v>
      </c>
      <c r="H37" s="91">
        <f>IF(AND(F37&gt;0,G37&gt;0),G37*100/F37,"")</f>
        <v>101.37142124302723</v>
      </c>
      <c r="I37" s="86"/>
      <c r="J37" s="99"/>
      <c r="K37" s="87">
        <v>995.0110000000002</v>
      </c>
      <c r="L37" s="87">
        <v>974.1634000000001</v>
      </c>
      <c r="M37" s="87">
        <v>0</v>
      </c>
      <c r="N37" s="86">
        <f>IF(AND(L37&gt;0,M37&gt;0),M37*100/L37,"")</f>
      </c>
      <c r="O37" s="82" t="s">
        <v>205</v>
      </c>
      <c r="P37" s="84"/>
      <c r="Q37" s="84"/>
      <c r="R37" s="98"/>
      <c r="S37" s="91"/>
      <c r="T37" s="91"/>
      <c r="U37" s="91"/>
      <c r="V37" s="91"/>
      <c r="W37" s="86"/>
      <c r="X37" s="99"/>
      <c r="Y37" s="87"/>
      <c r="Z37" s="87"/>
      <c r="AA37" s="87"/>
      <c r="AB37" s="87"/>
    </row>
    <row r="38" spans="1:28" s="88" customFormat="1" ht="11.25" customHeight="1">
      <c r="A38" s="82" t="s">
        <v>151</v>
      </c>
      <c r="B38" s="84"/>
      <c r="C38" s="84"/>
      <c r="D38" s="98"/>
      <c r="E38" s="91">
        <v>21.35</v>
      </c>
      <c r="F38" s="91">
        <v>23.29</v>
      </c>
      <c r="G38" s="91">
        <v>0</v>
      </c>
      <c r="H38" s="91">
        <f>IF(AND(F38&gt;0,G38&gt;0),G38*100/F38,"")</f>
      </c>
      <c r="I38" s="86"/>
      <c r="J38" s="99"/>
      <c r="K38" s="87">
        <v>790.8560000000001</v>
      </c>
      <c r="L38" s="87">
        <v>945.6200000000002</v>
      </c>
      <c r="M38" s="87">
        <v>0</v>
      </c>
      <c r="N38" s="86">
        <f>IF(AND(L38&gt;0,M38&gt;0),M38*100/L38,"")</f>
      </c>
      <c r="O38" s="82" t="s">
        <v>206</v>
      </c>
      <c r="P38" s="84"/>
      <c r="Q38" s="84"/>
      <c r="R38" s="98">
        <v>0</v>
      </c>
      <c r="S38" s="91">
        <v>0</v>
      </c>
      <c r="T38" s="91">
        <v>0</v>
      </c>
      <c r="U38" s="91">
        <v>0</v>
      </c>
      <c r="V38" s="91">
        <f aca="true" t="shared" si="9" ref="V38:V43">IF(AND(T38&gt;0,U38&gt;0),U38*100/T38,"")</f>
      </c>
      <c r="W38" s="86"/>
      <c r="X38" s="99"/>
      <c r="Y38" s="87">
        <v>83.14</v>
      </c>
      <c r="Z38" s="87">
        <v>147.8116798852635</v>
      </c>
      <c r="AA38" s="87">
        <v>0</v>
      </c>
      <c r="AB38" s="87">
        <f aca="true" t="shared" si="10" ref="AB38:AB43">IF(AND(Z38&gt;0,AA38&gt;0),AA38*100/Z38,"")</f>
      </c>
    </row>
    <row r="39" spans="1:28" s="88" customFormat="1" ht="11.25" customHeight="1">
      <c r="A39" s="82" t="s">
        <v>152</v>
      </c>
      <c r="B39" s="84"/>
      <c r="C39" s="84"/>
      <c r="D39" s="98"/>
      <c r="E39" s="91">
        <v>71.972</v>
      </c>
      <c r="F39" s="91">
        <v>75.77349600069236</v>
      </c>
      <c r="G39" s="91">
        <v>0</v>
      </c>
      <c r="H39" s="91">
        <f>IF(AND(F39&gt;0,G39&gt;0),G39*100/F39,"")</f>
      </c>
      <c r="I39" s="86"/>
      <c r="J39" s="99"/>
      <c r="K39" s="87">
        <v>2170.907</v>
      </c>
      <c r="L39" s="87">
        <v>2467.761330062276</v>
      </c>
      <c r="M39" s="87">
        <v>0</v>
      </c>
      <c r="N39" s="86">
        <f>IF(AND(L39&gt;0,M39&gt;0),M39*100/L39,"")</f>
      </c>
      <c r="O39" s="82" t="s">
        <v>207</v>
      </c>
      <c r="P39" s="84"/>
      <c r="Q39" s="84"/>
      <c r="R39" s="98">
        <v>0</v>
      </c>
      <c r="S39" s="91">
        <v>0</v>
      </c>
      <c r="T39" s="91">
        <v>0</v>
      </c>
      <c r="U39" s="91">
        <v>0</v>
      </c>
      <c r="V39" s="91">
        <f t="shared" si="9"/>
      </c>
      <c r="W39" s="86"/>
      <c r="X39" s="99"/>
      <c r="Y39" s="87">
        <v>462.852</v>
      </c>
      <c r="Z39" s="87">
        <v>477.57107199999996</v>
      </c>
      <c r="AA39" s="87">
        <v>0</v>
      </c>
      <c r="AB39" s="87">
        <f t="shared" si="10"/>
      </c>
    </row>
    <row r="40" spans="1:28" s="88" customFormat="1" ht="11.25" customHeight="1">
      <c r="A40" s="82"/>
      <c r="B40" s="84"/>
      <c r="C40" s="84"/>
      <c r="D40" s="98"/>
      <c r="E40" s="91"/>
      <c r="F40" s="91"/>
      <c r="G40" s="91"/>
      <c r="H40" s="91"/>
      <c r="I40" s="86"/>
      <c r="J40" s="99"/>
      <c r="K40" s="87"/>
      <c r="L40" s="87"/>
      <c r="M40" s="87"/>
      <c r="N40" s="86"/>
      <c r="O40" s="88" t="s">
        <v>288</v>
      </c>
      <c r="P40" s="84"/>
      <c r="Q40" s="84"/>
      <c r="R40" s="98"/>
      <c r="S40" s="91"/>
      <c r="T40" s="91"/>
      <c r="U40" s="91"/>
      <c r="V40" s="91"/>
      <c r="W40" s="86"/>
      <c r="X40" s="99"/>
      <c r="Y40" s="87">
        <f>SUM(Y38:Y39)</f>
        <v>545.992</v>
      </c>
      <c r="Z40" s="87">
        <f>SUM(Z38:Z39)</f>
        <v>625.3827518852635</v>
      </c>
      <c r="AA40" s="87"/>
      <c r="AB40" s="87"/>
    </row>
    <row r="41" spans="1:28" s="88" customFormat="1" ht="11.25" customHeight="1">
      <c r="A41" s="82"/>
      <c r="B41" s="84"/>
      <c r="C41" s="84"/>
      <c r="D41" s="98"/>
      <c r="E41" s="91"/>
      <c r="F41" s="91"/>
      <c r="G41" s="91"/>
      <c r="H41" s="91"/>
      <c r="I41" s="86"/>
      <c r="J41" s="99"/>
      <c r="K41" s="87"/>
      <c r="L41" s="87"/>
      <c r="M41" s="87"/>
      <c r="N41" s="86"/>
      <c r="O41" s="82" t="s">
        <v>208</v>
      </c>
      <c r="P41" s="84"/>
      <c r="Q41" s="84"/>
      <c r="R41" s="98">
        <v>0</v>
      </c>
      <c r="S41" s="91">
        <v>0</v>
      </c>
      <c r="T41" s="91">
        <v>0</v>
      </c>
      <c r="U41" s="91">
        <v>0</v>
      </c>
      <c r="V41" s="91">
        <f t="shared" si="9"/>
      </c>
      <c r="W41" s="86"/>
      <c r="X41" s="99"/>
      <c r="Y41" s="87">
        <v>425.56000000000006</v>
      </c>
      <c r="Z41" s="87">
        <v>410.0504639999999</v>
      </c>
      <c r="AA41" s="87">
        <v>0</v>
      </c>
      <c r="AB41" s="87">
        <f t="shared" si="10"/>
      </c>
    </row>
    <row r="42" spans="1:28" s="88" customFormat="1" ht="11.25" customHeight="1">
      <c r="A42" s="82" t="s">
        <v>153</v>
      </c>
      <c r="B42" s="84"/>
      <c r="C42" s="84"/>
      <c r="D42" s="98"/>
      <c r="E42" s="91"/>
      <c r="F42" s="91"/>
      <c r="G42" s="91"/>
      <c r="H42" s="91"/>
      <c r="I42" s="86"/>
      <c r="J42" s="99"/>
      <c r="K42" s="87"/>
      <c r="L42" s="87"/>
      <c r="M42" s="87"/>
      <c r="N42" s="86"/>
      <c r="O42" s="82" t="s">
        <v>209</v>
      </c>
      <c r="P42" s="84"/>
      <c r="Q42" s="84"/>
      <c r="R42" s="98">
        <v>0</v>
      </c>
      <c r="S42" s="91">
        <v>0</v>
      </c>
      <c r="T42" s="91">
        <v>0</v>
      </c>
      <c r="U42" s="91">
        <v>0</v>
      </c>
      <c r="V42" s="91">
        <f t="shared" si="9"/>
      </c>
      <c r="W42" s="86"/>
      <c r="X42" s="99"/>
      <c r="Y42" s="87">
        <v>124.27</v>
      </c>
      <c r="Z42" s="87">
        <v>138.727</v>
      </c>
      <c r="AA42" s="87"/>
      <c r="AB42" s="87">
        <f t="shared" si="10"/>
      </c>
    </row>
    <row r="43" spans="1:28" s="88" customFormat="1" ht="11.25" customHeight="1">
      <c r="A43" s="82" t="s">
        <v>154</v>
      </c>
      <c r="B43" s="84"/>
      <c r="C43" s="84"/>
      <c r="D43" s="98">
        <v>3</v>
      </c>
      <c r="E43" s="91">
        <v>5.457</v>
      </c>
      <c r="F43" s="91">
        <v>8.662</v>
      </c>
      <c r="G43" s="91">
        <v>8.732</v>
      </c>
      <c r="H43" s="91">
        <f aca="true" t="shared" si="11" ref="H43:H50">IF(AND(F43&gt;0,G43&gt;0),G43*100/F43,"")</f>
        <v>100.80812745324404</v>
      </c>
      <c r="I43" s="86"/>
      <c r="J43" s="99">
        <v>3</v>
      </c>
      <c r="K43" s="87">
        <v>384.27099999999996</v>
      </c>
      <c r="L43" s="87">
        <v>749.5020000000001</v>
      </c>
      <c r="M43" s="87">
        <v>709.9240000000001</v>
      </c>
      <c r="N43" s="86">
        <f aca="true" t="shared" si="12" ref="N43:N50">IF(AND(L43&gt;0,M43&gt;0),M43*100/L43,"")</f>
        <v>94.71942703288317</v>
      </c>
      <c r="O43" s="82" t="s">
        <v>210</v>
      </c>
      <c r="P43" s="84"/>
      <c r="Q43" s="84"/>
      <c r="R43" s="98">
        <v>0</v>
      </c>
      <c r="S43" s="91">
        <v>0</v>
      </c>
      <c r="T43" s="91">
        <v>0</v>
      </c>
      <c r="U43" s="91">
        <v>0</v>
      </c>
      <c r="V43" s="91">
        <f t="shared" si="9"/>
      </c>
      <c r="W43" s="86"/>
      <c r="X43" s="99"/>
      <c r="Y43" s="87">
        <v>90.09</v>
      </c>
      <c r="Z43" s="87">
        <v>108.35499999999999</v>
      </c>
      <c r="AA43" s="87"/>
      <c r="AB43" s="87">
        <f t="shared" si="10"/>
      </c>
    </row>
    <row r="44" spans="1:28" s="88" customFormat="1" ht="11.25" customHeight="1">
      <c r="A44" s="82" t="s">
        <v>155</v>
      </c>
      <c r="B44" s="84"/>
      <c r="C44" s="84"/>
      <c r="D44" s="98">
        <v>3</v>
      </c>
      <c r="E44" s="91">
        <v>26.605</v>
      </c>
      <c r="F44" s="91">
        <v>29.774</v>
      </c>
      <c r="G44" s="91">
        <v>29.923</v>
      </c>
      <c r="H44" s="91">
        <f t="shared" si="11"/>
        <v>100.50043662255658</v>
      </c>
      <c r="I44" s="86"/>
      <c r="J44" s="99"/>
      <c r="K44" s="87">
        <v>2135.648</v>
      </c>
      <c r="L44" s="87">
        <v>2950.96</v>
      </c>
      <c r="M44" s="87">
        <v>0</v>
      </c>
      <c r="N44" s="86">
        <f t="shared" si="12"/>
      </c>
      <c r="O44" s="82" t="s">
        <v>211</v>
      </c>
      <c r="P44" s="84"/>
      <c r="Q44" s="84"/>
      <c r="R44" s="98">
        <v>0</v>
      </c>
      <c r="S44" s="91">
        <v>0</v>
      </c>
      <c r="T44" s="91">
        <v>0</v>
      </c>
      <c r="U44" s="91">
        <v>0</v>
      </c>
      <c r="V44" s="91">
        <f aca="true" t="shared" si="13" ref="V44:V55">IF(AND(T44&gt;0,U44&gt;0),U44*100/T44,"")</f>
      </c>
      <c r="W44" s="86"/>
      <c r="X44" s="99"/>
      <c r="Y44" s="87">
        <v>801.6999999999999</v>
      </c>
      <c r="Z44" s="87">
        <v>1061.262</v>
      </c>
      <c r="AA44" s="87"/>
      <c r="AB44" s="87">
        <f aca="true" t="shared" si="14" ref="AB44:AB55">IF(AND(Z44&gt;0,AA44&gt;0),AA44*100/Z44,"")</f>
      </c>
    </row>
    <row r="45" spans="1:28" s="88" customFormat="1" ht="11.25" customHeight="1">
      <c r="A45" s="82" t="s">
        <v>287</v>
      </c>
      <c r="B45" s="84"/>
      <c r="C45" s="84"/>
      <c r="D45" s="98"/>
      <c r="E45" s="91">
        <f>SUM(E43:E44)</f>
        <v>32.062</v>
      </c>
      <c r="F45" s="91">
        <f>SUM(F43:F44)</f>
        <v>38.436</v>
      </c>
      <c r="G45" s="91">
        <f>SUM(G43:G44)</f>
        <v>38.655</v>
      </c>
      <c r="H45" s="91">
        <f t="shared" si="11"/>
        <v>100.56977833281299</v>
      </c>
      <c r="I45" s="86"/>
      <c r="J45" s="99"/>
      <c r="K45" s="91">
        <f>SUM(K43:K44)</f>
        <v>2519.919</v>
      </c>
      <c r="L45" s="91">
        <f>SUM(L43:L44)</f>
        <v>3700.462</v>
      </c>
      <c r="M45" s="87"/>
      <c r="N45" s="86"/>
      <c r="O45" s="82" t="s">
        <v>212</v>
      </c>
      <c r="P45" s="84"/>
      <c r="Q45" s="84"/>
      <c r="R45" s="98">
        <v>0</v>
      </c>
      <c r="S45" s="91">
        <v>0</v>
      </c>
      <c r="T45" s="91">
        <v>0</v>
      </c>
      <c r="U45" s="91">
        <v>0</v>
      </c>
      <c r="V45" s="91">
        <f t="shared" si="13"/>
      </c>
      <c r="W45" s="86"/>
      <c r="X45" s="99"/>
      <c r="Y45" s="87">
        <v>172.35199999999998</v>
      </c>
      <c r="Z45" s="87">
        <v>232.25459999999998</v>
      </c>
      <c r="AA45" s="87"/>
      <c r="AB45" s="87">
        <f t="shared" si="14"/>
      </c>
    </row>
    <row r="46" spans="1:28" s="88" customFormat="1" ht="11.25" customHeight="1">
      <c r="A46" s="82" t="s">
        <v>156</v>
      </c>
      <c r="B46" s="84"/>
      <c r="C46" s="84"/>
      <c r="D46" s="98"/>
      <c r="E46" s="91">
        <v>63.87</v>
      </c>
      <c r="F46" s="91">
        <v>74.477</v>
      </c>
      <c r="G46" s="91">
        <v>0</v>
      </c>
      <c r="H46" s="91">
        <f t="shared" si="11"/>
      </c>
      <c r="I46" s="86"/>
      <c r="J46" s="99"/>
      <c r="K46" s="87">
        <v>145.60399999999998</v>
      </c>
      <c r="L46" s="87">
        <v>226.15625</v>
      </c>
      <c r="M46" s="87">
        <v>0</v>
      </c>
      <c r="N46" s="86">
        <f t="shared" si="12"/>
      </c>
      <c r="O46" s="82" t="s">
        <v>213</v>
      </c>
      <c r="P46" s="84"/>
      <c r="Q46" s="84"/>
      <c r="R46" s="98">
        <v>0</v>
      </c>
      <c r="S46" s="91">
        <v>0</v>
      </c>
      <c r="T46" s="91">
        <v>0</v>
      </c>
      <c r="U46" s="91">
        <v>0</v>
      </c>
      <c r="V46" s="91">
        <f t="shared" si="13"/>
      </c>
      <c r="W46" s="86"/>
      <c r="X46" s="99">
        <v>2</v>
      </c>
      <c r="Y46" s="87">
        <v>360.987</v>
      </c>
      <c r="Z46" s="87">
        <v>365.318</v>
      </c>
      <c r="AA46" s="87">
        <v>364.816</v>
      </c>
      <c r="AB46" s="87">
        <f t="shared" si="14"/>
        <v>99.8625854734779</v>
      </c>
    </row>
    <row r="47" spans="1:28" s="88" customFormat="1" ht="11.25" customHeight="1">
      <c r="A47" s="82" t="s">
        <v>157</v>
      </c>
      <c r="B47" s="84"/>
      <c r="C47" s="84"/>
      <c r="D47" s="98"/>
      <c r="E47" s="91">
        <v>865.57</v>
      </c>
      <c r="F47" s="91">
        <v>781.407345</v>
      </c>
      <c r="G47" s="91"/>
      <c r="H47" s="91">
        <f t="shared" si="11"/>
      </c>
      <c r="I47" s="86"/>
      <c r="J47" s="99"/>
      <c r="K47" s="87">
        <v>1038.074</v>
      </c>
      <c r="L47" s="87">
        <v>979.4962778721264</v>
      </c>
      <c r="M47" s="87">
        <v>0</v>
      </c>
      <c r="N47" s="86">
        <f t="shared" si="12"/>
      </c>
      <c r="O47" s="82" t="s">
        <v>214</v>
      </c>
      <c r="P47" s="84"/>
      <c r="Q47" s="84"/>
      <c r="R47" s="98">
        <v>0</v>
      </c>
      <c r="S47" s="91">
        <v>0</v>
      </c>
      <c r="T47" s="91">
        <v>0</v>
      </c>
      <c r="U47" s="91">
        <v>0</v>
      </c>
      <c r="V47" s="91">
        <f t="shared" si="13"/>
      </c>
      <c r="W47" s="86"/>
      <c r="X47" s="99"/>
      <c r="Y47" s="87">
        <v>30.412999999999993</v>
      </c>
      <c r="Z47" s="87">
        <v>28.414350000000002</v>
      </c>
      <c r="AA47" s="87">
        <v>0</v>
      </c>
      <c r="AB47" s="87">
        <f t="shared" si="14"/>
      </c>
    </row>
    <row r="48" spans="1:28" s="88" customFormat="1" ht="11.25" customHeight="1">
      <c r="A48" s="82" t="s">
        <v>158</v>
      </c>
      <c r="B48" s="84"/>
      <c r="C48" s="84"/>
      <c r="D48" s="98"/>
      <c r="E48" s="91">
        <v>0.531</v>
      </c>
      <c r="F48" s="91">
        <v>0.802</v>
      </c>
      <c r="G48" s="91">
        <v>0</v>
      </c>
      <c r="H48" s="91">
        <f t="shared" si="11"/>
      </c>
      <c r="I48" s="86"/>
      <c r="J48" s="99"/>
      <c r="K48" s="87">
        <v>1.46</v>
      </c>
      <c r="L48" s="87">
        <v>2.656</v>
      </c>
      <c r="M48" s="87">
        <v>0</v>
      </c>
      <c r="N48" s="86">
        <f t="shared" si="12"/>
      </c>
      <c r="O48" s="82" t="s">
        <v>215</v>
      </c>
      <c r="P48" s="84"/>
      <c r="Q48" s="84"/>
      <c r="R48" s="98">
        <v>0</v>
      </c>
      <c r="S48" s="91">
        <v>0</v>
      </c>
      <c r="T48" s="91">
        <v>0</v>
      </c>
      <c r="U48" s="91">
        <v>0</v>
      </c>
      <c r="V48" s="91">
        <f t="shared" si="13"/>
      </c>
      <c r="W48" s="86"/>
      <c r="X48" s="99"/>
      <c r="Y48" s="87">
        <v>19.451000000000004</v>
      </c>
      <c r="Z48" s="87">
        <v>27.657000000000004</v>
      </c>
      <c r="AA48" s="87">
        <v>0</v>
      </c>
      <c r="AB48" s="87">
        <f t="shared" si="14"/>
      </c>
    </row>
    <row r="49" spans="1:28" s="88" customFormat="1" ht="11.25" customHeight="1">
      <c r="A49" s="82" t="s">
        <v>159</v>
      </c>
      <c r="B49" s="84"/>
      <c r="C49" s="84"/>
      <c r="D49" s="98">
        <v>2</v>
      </c>
      <c r="E49" s="91">
        <v>42.549</v>
      </c>
      <c r="F49" s="91">
        <v>42.985</v>
      </c>
      <c r="G49" s="91">
        <v>44.351</v>
      </c>
      <c r="H49" s="91">
        <f t="shared" si="11"/>
        <v>103.17785273932768</v>
      </c>
      <c r="I49" s="86"/>
      <c r="J49" s="99"/>
      <c r="K49" s="87">
        <v>113.21199999999999</v>
      </c>
      <c r="L49" s="87">
        <v>105.64700000000002</v>
      </c>
      <c r="M49" s="87">
        <v>0</v>
      </c>
      <c r="N49" s="86">
        <f t="shared" si="12"/>
      </c>
      <c r="O49" s="82" t="s">
        <v>216</v>
      </c>
      <c r="P49" s="84"/>
      <c r="Q49" s="84"/>
      <c r="R49" s="98">
        <v>0</v>
      </c>
      <c r="S49" s="91">
        <v>0</v>
      </c>
      <c r="T49" s="91">
        <v>0</v>
      </c>
      <c r="U49" s="91">
        <v>0</v>
      </c>
      <c r="V49" s="91">
        <f t="shared" si="13"/>
      </c>
      <c r="W49" s="86"/>
      <c r="X49" s="99"/>
      <c r="Y49" s="87">
        <v>64.62400000000001</v>
      </c>
      <c r="Z49" s="87">
        <v>77.42279200000002</v>
      </c>
      <c r="AA49" s="87">
        <v>0</v>
      </c>
      <c r="AB49" s="87">
        <f t="shared" si="14"/>
      </c>
    </row>
    <row r="50" spans="1:28" s="88" customFormat="1" ht="11.25" customHeight="1">
      <c r="A50" s="82" t="s">
        <v>160</v>
      </c>
      <c r="B50" s="84"/>
      <c r="C50" s="84"/>
      <c r="D50" s="98"/>
      <c r="E50" s="91">
        <v>9.693</v>
      </c>
      <c r="F50" s="91">
        <v>10.28504</v>
      </c>
      <c r="G50" s="91">
        <v>0</v>
      </c>
      <c r="H50" s="91">
        <f t="shared" si="11"/>
      </c>
      <c r="I50" s="86"/>
      <c r="J50" s="99"/>
      <c r="K50" s="87">
        <v>31.333000000000002</v>
      </c>
      <c r="L50" s="87">
        <v>34.01839999999999</v>
      </c>
      <c r="M50" s="87">
        <v>0</v>
      </c>
      <c r="N50" s="86">
        <f t="shared" si="12"/>
      </c>
      <c r="O50" s="82" t="s">
        <v>217</v>
      </c>
      <c r="P50" s="84"/>
      <c r="Q50" s="84"/>
      <c r="R50" s="98">
        <v>0</v>
      </c>
      <c r="S50" s="91">
        <v>0</v>
      </c>
      <c r="T50" s="91">
        <v>0</v>
      </c>
      <c r="U50" s="91">
        <v>0</v>
      </c>
      <c r="V50" s="91">
        <f t="shared" si="13"/>
      </c>
      <c r="W50" s="86"/>
      <c r="X50" s="99"/>
      <c r="Y50" s="87">
        <v>509.71299999999997</v>
      </c>
      <c r="Z50" s="87">
        <v>625.5032</v>
      </c>
      <c r="AA50" s="87">
        <v>0</v>
      </c>
      <c r="AB50" s="87">
        <f t="shared" si="14"/>
      </c>
    </row>
    <row r="51" spans="1:28" s="88" customFormat="1" ht="11.25" customHeight="1">
      <c r="A51" s="82"/>
      <c r="B51" s="84"/>
      <c r="C51" s="84"/>
      <c r="D51" s="98"/>
      <c r="E51" s="91"/>
      <c r="F51" s="91"/>
      <c r="G51" s="91"/>
      <c r="H51" s="91"/>
      <c r="I51" s="86"/>
      <c r="J51" s="99"/>
      <c r="K51" s="87"/>
      <c r="L51" s="87"/>
      <c r="M51" s="87"/>
      <c r="N51" s="86"/>
      <c r="O51" s="82" t="s">
        <v>218</v>
      </c>
      <c r="P51" s="84"/>
      <c r="Q51" s="84"/>
      <c r="R51" s="98">
        <v>0</v>
      </c>
      <c r="S51" s="91">
        <v>0</v>
      </c>
      <c r="T51" s="91">
        <v>0</v>
      </c>
      <c r="U51" s="91">
        <v>0</v>
      </c>
      <c r="V51" s="91">
        <f t="shared" si="13"/>
      </c>
      <c r="W51" s="86"/>
      <c r="X51" s="99"/>
      <c r="Y51" s="87">
        <v>14.229999999999999</v>
      </c>
      <c r="Z51" s="87">
        <v>12.919300000000002</v>
      </c>
      <c r="AA51" s="87">
        <v>0</v>
      </c>
      <c r="AB51" s="87">
        <f t="shared" si="14"/>
      </c>
    </row>
    <row r="52" spans="1:28" s="88" customFormat="1" ht="11.25" customHeight="1">
      <c r="A52" s="82" t="s">
        <v>161</v>
      </c>
      <c r="B52" s="84"/>
      <c r="C52" s="84"/>
      <c r="D52" s="98"/>
      <c r="E52" s="91"/>
      <c r="F52" s="91"/>
      <c r="G52" s="91"/>
      <c r="H52" s="91"/>
      <c r="I52" s="86"/>
      <c r="J52" s="99"/>
      <c r="K52" s="87"/>
      <c r="L52" s="87"/>
      <c r="M52" s="87"/>
      <c r="N52" s="86"/>
      <c r="O52" s="82" t="s">
        <v>219</v>
      </c>
      <c r="P52" s="84"/>
      <c r="Q52" s="84"/>
      <c r="R52" s="98">
        <v>0</v>
      </c>
      <c r="S52" s="91">
        <v>0</v>
      </c>
      <c r="T52" s="91">
        <v>0</v>
      </c>
      <c r="U52" s="91">
        <v>0</v>
      </c>
      <c r="V52" s="91">
        <f t="shared" si="13"/>
      </c>
      <c r="W52" s="86"/>
      <c r="X52" s="99"/>
      <c r="Y52" s="87">
        <v>172.235</v>
      </c>
      <c r="Z52" s="87">
        <v>216.325</v>
      </c>
      <c r="AA52" s="87">
        <v>0</v>
      </c>
      <c r="AB52" s="87">
        <f t="shared" si="14"/>
      </c>
    </row>
    <row r="53" spans="1:28" s="88" customFormat="1" ht="11.25" customHeight="1">
      <c r="A53" s="82" t="s">
        <v>162</v>
      </c>
      <c r="B53" s="84"/>
      <c r="C53" s="84"/>
      <c r="D53" s="98"/>
      <c r="E53" s="91">
        <v>107.924</v>
      </c>
      <c r="F53" s="91">
        <v>110.459</v>
      </c>
      <c r="G53" s="91">
        <v>0</v>
      </c>
      <c r="H53" s="91">
        <f>IF(AND(F53&gt;0,G53&gt;0),G53*100/F53,"")</f>
      </c>
      <c r="I53" s="86"/>
      <c r="J53" s="99"/>
      <c r="K53" s="87">
        <v>4428.18</v>
      </c>
      <c r="L53" s="87">
        <v>4545.864578896552</v>
      </c>
      <c r="M53" s="87">
        <v>0</v>
      </c>
      <c r="N53" s="86">
        <f>IF(AND(L53&gt;0,M53&gt;0),M53*100/L53,"")</f>
      </c>
      <c r="O53" s="82" t="s">
        <v>220</v>
      </c>
      <c r="P53" s="84"/>
      <c r="Q53" s="84"/>
      <c r="R53" s="98">
        <v>0</v>
      </c>
      <c r="S53" s="91">
        <v>0</v>
      </c>
      <c r="T53" s="91">
        <v>0</v>
      </c>
      <c r="U53" s="91">
        <v>0</v>
      </c>
      <c r="V53" s="91">
        <f t="shared" si="13"/>
      </c>
      <c r="W53" s="86"/>
      <c r="X53" s="99">
        <v>2</v>
      </c>
      <c r="Y53" s="87">
        <v>11.703000000000001</v>
      </c>
      <c r="Z53" s="87">
        <v>14.283999999999999</v>
      </c>
      <c r="AA53" s="87">
        <v>17.773999999999997</v>
      </c>
      <c r="AB53" s="87">
        <f t="shared" si="14"/>
        <v>124.4329319518342</v>
      </c>
    </row>
    <row r="54" spans="1:28" s="88" customFormat="1" ht="11.25" customHeight="1">
      <c r="A54" s="82" t="s">
        <v>163</v>
      </c>
      <c r="B54" s="84"/>
      <c r="C54" s="84"/>
      <c r="D54" s="98">
        <v>3</v>
      </c>
      <c r="E54" s="91">
        <v>248.872</v>
      </c>
      <c r="F54" s="91">
        <v>246.4</v>
      </c>
      <c r="G54" s="91">
        <v>250.26218940133677</v>
      </c>
      <c r="H54" s="91">
        <f>IF(AND(F54&gt;0,G54&gt;0),G54*100/F54,"")</f>
        <v>101.56744699729576</v>
      </c>
      <c r="I54" s="86"/>
      <c r="J54" s="99"/>
      <c r="K54" s="87">
        <v>11004.015999999998</v>
      </c>
      <c r="L54" s="87">
        <v>10222.22275</v>
      </c>
      <c r="M54" s="87">
        <v>0</v>
      </c>
      <c r="N54" s="86">
        <f>IF(AND(L54&gt;0,M54&gt;0),M54*100/L54,"")</f>
      </c>
      <c r="O54" s="82" t="s">
        <v>221</v>
      </c>
      <c r="P54" s="84"/>
      <c r="Q54" s="84"/>
      <c r="R54" s="98">
        <v>0</v>
      </c>
      <c r="S54" s="91">
        <v>0</v>
      </c>
      <c r="T54" s="91">
        <v>0</v>
      </c>
      <c r="U54" s="91">
        <v>0</v>
      </c>
      <c r="V54" s="91">
        <f t="shared" si="13"/>
      </c>
      <c r="W54" s="86"/>
      <c r="X54" s="99"/>
      <c r="Y54" s="87">
        <v>143.081</v>
      </c>
      <c r="Z54" s="87">
        <v>198.6863713425</v>
      </c>
      <c r="AA54" s="87"/>
      <c r="AB54" s="87">
        <f t="shared" si="14"/>
      </c>
    </row>
    <row r="55" spans="1:28" s="88" customFormat="1" ht="11.25" customHeight="1">
      <c r="A55" s="82" t="s">
        <v>164</v>
      </c>
      <c r="B55" s="84"/>
      <c r="C55" s="84"/>
      <c r="D55" s="98">
        <v>2</v>
      </c>
      <c r="E55" s="91">
        <v>99.877</v>
      </c>
      <c r="F55" s="91">
        <v>112.644</v>
      </c>
      <c r="G55" s="91">
        <v>114.847</v>
      </c>
      <c r="H55" s="91">
        <f>IF(AND(F55&gt;0,G55&gt;0),G55*100/F55,"")</f>
        <v>101.95571890202761</v>
      </c>
      <c r="I55" s="86"/>
      <c r="J55" s="99"/>
      <c r="K55" s="87">
        <v>1442.0690000000002</v>
      </c>
      <c r="L55" s="87">
        <v>1320.6369991935487</v>
      </c>
      <c r="M55" s="87">
        <v>0</v>
      </c>
      <c r="N55" s="86">
        <f>IF(AND(L55&gt;0,M55&gt;0),M55*100/L55,"")</f>
      </c>
      <c r="O55" s="82" t="s">
        <v>222</v>
      </c>
      <c r="P55" s="84"/>
      <c r="Q55" s="84"/>
      <c r="R55" s="98">
        <v>0</v>
      </c>
      <c r="S55" s="91"/>
      <c r="T55" s="91">
        <v>0</v>
      </c>
      <c r="U55" s="91">
        <v>0</v>
      </c>
      <c r="V55" s="91">
        <f t="shared" si="13"/>
      </c>
      <c r="W55" s="86"/>
      <c r="X55" s="99"/>
      <c r="Y55" s="87">
        <v>15.307999999999998</v>
      </c>
      <c r="Z55" s="87">
        <v>13.502999999999998</v>
      </c>
      <c r="AA55" s="87">
        <v>0</v>
      </c>
      <c r="AB55" s="87">
        <f t="shared" si="14"/>
      </c>
    </row>
    <row r="56" spans="1:28" s="88" customFormat="1" ht="11.25" customHeight="1">
      <c r="A56" s="82"/>
      <c r="B56" s="84"/>
      <c r="C56" s="84"/>
      <c r="D56" s="98"/>
      <c r="E56" s="91"/>
      <c r="F56" s="91"/>
      <c r="G56" s="91"/>
      <c r="H56" s="91"/>
      <c r="I56" s="86"/>
      <c r="J56" s="99"/>
      <c r="K56" s="87"/>
      <c r="L56" s="87"/>
      <c r="M56" s="87"/>
      <c r="N56" s="86"/>
      <c r="O56" s="82"/>
      <c r="P56" s="84"/>
      <c r="Q56" s="84"/>
      <c r="R56" s="98"/>
      <c r="S56" s="91"/>
      <c r="T56" s="91"/>
      <c r="U56" s="91"/>
      <c r="V56" s="91"/>
      <c r="W56" s="86"/>
      <c r="X56" s="99"/>
      <c r="Y56" s="87"/>
      <c r="Z56" s="87"/>
      <c r="AA56" s="87"/>
      <c r="AB56" s="87"/>
    </row>
    <row r="57" spans="1:28" s="88" customFormat="1" ht="11.25" customHeight="1">
      <c r="A57" s="82" t="s">
        <v>165</v>
      </c>
      <c r="B57" s="84"/>
      <c r="C57" s="84"/>
      <c r="D57" s="98"/>
      <c r="E57" s="91"/>
      <c r="F57" s="91"/>
      <c r="G57" s="91"/>
      <c r="H57" s="91"/>
      <c r="I57" s="86"/>
      <c r="J57" s="99"/>
      <c r="K57" s="87"/>
      <c r="L57" s="87"/>
      <c r="M57" s="87"/>
      <c r="N57" s="86"/>
      <c r="O57" s="82" t="s">
        <v>223</v>
      </c>
      <c r="P57" s="84"/>
      <c r="Q57" s="84"/>
      <c r="R57" s="98"/>
      <c r="S57" s="91"/>
      <c r="T57" s="91"/>
      <c r="U57" s="91"/>
      <c r="V57" s="91"/>
      <c r="W57" s="86"/>
      <c r="X57" s="99"/>
      <c r="Y57" s="87"/>
      <c r="Z57" s="87"/>
      <c r="AA57" s="87"/>
      <c r="AB57" s="87"/>
    </row>
    <row r="58" spans="1:28" s="88" customFormat="1" ht="11.25" customHeight="1">
      <c r="A58" s="82" t="s">
        <v>166</v>
      </c>
      <c r="B58" s="84"/>
      <c r="C58" s="84"/>
      <c r="D58" s="98"/>
      <c r="E58" s="91">
        <v>4.878</v>
      </c>
      <c r="F58" s="91">
        <v>5.44</v>
      </c>
      <c r="G58" s="91">
        <v>0</v>
      </c>
      <c r="H58" s="91">
        <f aca="true" t="shared" si="15" ref="H58:H79">IF(AND(F58&gt;0,G58&gt;0),G58*100/F58,"")</f>
      </c>
      <c r="I58" s="86"/>
      <c r="J58" s="99"/>
      <c r="K58" s="87">
        <v>162.193</v>
      </c>
      <c r="L58" s="87">
        <v>174.16014857142858</v>
      </c>
      <c r="M58" s="87">
        <v>0</v>
      </c>
      <c r="N58" s="86">
        <f aca="true" t="shared" si="16" ref="N58:N79">IF(AND(L58&gt;0,M58&gt;0),M58*100/L58,"")</f>
      </c>
      <c r="O58" s="82" t="s">
        <v>224</v>
      </c>
      <c r="P58" s="84"/>
      <c r="Q58" s="84"/>
      <c r="R58" s="98">
        <v>0</v>
      </c>
      <c r="S58" s="91">
        <v>0</v>
      </c>
      <c r="T58" s="91">
        <v>0</v>
      </c>
      <c r="U58" s="91">
        <v>0</v>
      </c>
      <c r="V58" s="91">
        <f>IF(AND(T58&gt;0,U58&gt;0),U58*100/T58,"")</f>
      </c>
      <c r="W58" s="86"/>
      <c r="X58" s="99">
        <v>11</v>
      </c>
      <c r="Y58" s="87">
        <v>250.5133</v>
      </c>
      <c r="Z58" s="87">
        <v>228.91320000000002</v>
      </c>
      <c r="AA58" s="87">
        <v>0</v>
      </c>
      <c r="AB58" s="87">
        <f>IF(AND(Z58&gt;0,AA58&gt;0),AA58*100/Z58,"")</f>
      </c>
    </row>
    <row r="59" spans="1:28" s="88" customFormat="1" ht="11.25" customHeight="1">
      <c r="A59" s="82" t="s">
        <v>167</v>
      </c>
      <c r="B59" s="84"/>
      <c r="C59" s="84"/>
      <c r="D59" s="98"/>
      <c r="E59" s="91">
        <v>10.132</v>
      </c>
      <c r="F59" s="91">
        <v>10.395</v>
      </c>
      <c r="G59" s="91">
        <v>0</v>
      </c>
      <c r="H59" s="91">
        <f t="shared" si="15"/>
      </c>
      <c r="I59" s="86"/>
      <c r="J59" s="99">
        <v>3</v>
      </c>
      <c r="K59" s="87">
        <v>49.352</v>
      </c>
      <c r="L59" s="87">
        <v>52.177800000000005</v>
      </c>
      <c r="M59" s="87">
        <v>45.846</v>
      </c>
      <c r="N59" s="86">
        <f t="shared" si="16"/>
        <v>87.86495406092244</v>
      </c>
      <c r="O59" s="82" t="s">
        <v>225</v>
      </c>
      <c r="P59" s="84"/>
      <c r="Q59" s="84"/>
      <c r="R59" s="98">
        <v>0</v>
      </c>
      <c r="S59" s="91">
        <v>0</v>
      </c>
      <c r="T59" s="91">
        <v>0</v>
      </c>
      <c r="U59" s="91">
        <v>0</v>
      </c>
      <c r="V59" s="91">
        <f>IF(AND(T59&gt;0,U59&gt;0),U59*100/T59,"")</f>
      </c>
      <c r="W59" s="86"/>
      <c r="X59" s="99">
        <v>3</v>
      </c>
      <c r="Y59" s="87">
        <v>7382.400300539007</v>
      </c>
      <c r="Z59" s="87">
        <v>6001.2125925372375</v>
      </c>
      <c r="AA59" s="87">
        <v>0</v>
      </c>
      <c r="AB59" s="87">
        <f>IF(AND(Z59&gt;0,AA59&gt;0),AA59*100/Z59,"")</f>
      </c>
    </row>
    <row r="60" spans="1:28" s="88" customFormat="1" ht="11.25" customHeight="1">
      <c r="A60" s="82" t="s">
        <v>168</v>
      </c>
      <c r="B60" s="84"/>
      <c r="C60" s="84"/>
      <c r="D60" s="98">
        <v>2</v>
      </c>
      <c r="E60" s="91">
        <v>33.717</v>
      </c>
      <c r="F60" s="91">
        <v>33.513</v>
      </c>
      <c r="G60" s="91">
        <v>33.86006886651064</v>
      </c>
      <c r="H60" s="91">
        <f t="shared" si="15"/>
        <v>101.03562458302939</v>
      </c>
      <c r="I60" s="86"/>
      <c r="J60" s="99"/>
      <c r="K60" s="87">
        <v>908.6652896752058</v>
      </c>
      <c r="L60" s="87">
        <v>918.9373194219187</v>
      </c>
      <c r="M60" s="87">
        <v>0</v>
      </c>
      <c r="N60" s="86">
        <f t="shared" si="16"/>
      </c>
      <c r="O60" s="82" t="s">
        <v>300</v>
      </c>
      <c r="P60" s="84"/>
      <c r="Q60" s="84"/>
      <c r="R60" s="98">
        <v>0</v>
      </c>
      <c r="S60" s="91">
        <v>0</v>
      </c>
      <c r="T60" s="91">
        <v>0</v>
      </c>
      <c r="U60" s="91">
        <v>0</v>
      </c>
      <c r="V60" s="91">
        <f>IF(AND(T60&gt;0,U60&gt;0),U60*100/T60,"")</f>
      </c>
      <c r="W60" s="86"/>
      <c r="X60" s="99">
        <v>3</v>
      </c>
      <c r="Y60" s="87">
        <v>53549.84050418823</v>
      </c>
      <c r="Z60" s="87">
        <v>44364.50164298907</v>
      </c>
      <c r="AA60" s="87">
        <v>0</v>
      </c>
      <c r="AB60" s="87">
        <f>IF(AND(Z60&gt;0,AA60&gt;0),AA60*100/Z60,"")</f>
      </c>
    </row>
    <row r="61" spans="1:28" s="88" customFormat="1" ht="11.25" customHeight="1">
      <c r="A61" s="82" t="s">
        <v>169</v>
      </c>
      <c r="B61" s="84"/>
      <c r="C61" s="84"/>
      <c r="D61" s="98"/>
      <c r="E61" s="91">
        <v>18.042</v>
      </c>
      <c r="F61" s="91">
        <v>18.075</v>
      </c>
      <c r="G61" s="91">
        <v>0</v>
      </c>
      <c r="H61" s="91">
        <f t="shared" si="15"/>
      </c>
      <c r="I61" s="86"/>
      <c r="J61" s="99"/>
      <c r="K61" s="87">
        <v>874.8870000000002</v>
      </c>
      <c r="L61" s="87">
        <v>936.365</v>
      </c>
      <c r="M61" s="87">
        <v>0</v>
      </c>
      <c r="N61" s="86">
        <f t="shared" si="16"/>
      </c>
      <c r="O61" s="82" t="s">
        <v>226</v>
      </c>
      <c r="P61" s="84"/>
      <c r="Q61" s="84"/>
      <c r="R61" s="98">
        <v>0</v>
      </c>
      <c r="S61" s="91">
        <v>0</v>
      </c>
      <c r="T61" s="91">
        <v>0</v>
      </c>
      <c r="U61" s="91">
        <v>0</v>
      </c>
      <c r="V61" s="91">
        <f>IF(AND(T61&gt;0,U61&gt;0),U61*100/T61,"")</f>
      </c>
      <c r="W61" s="86"/>
      <c r="X61" s="99">
        <v>11</v>
      </c>
      <c r="Y61" s="87">
        <v>1.692</v>
      </c>
      <c r="Z61" s="87">
        <v>1.182</v>
      </c>
      <c r="AA61" s="87">
        <v>0</v>
      </c>
      <c r="AB61" s="87">
        <f>IF(AND(Z61&gt;0,AA61&gt;0),AA61*100/Z61,"")</f>
      </c>
    </row>
    <row r="62" spans="1:28" s="88" customFormat="1" ht="11.25" customHeight="1">
      <c r="A62" s="82" t="s">
        <v>170</v>
      </c>
      <c r="B62" s="84"/>
      <c r="C62" s="84"/>
      <c r="D62" s="98"/>
      <c r="E62" s="91">
        <v>26.723</v>
      </c>
      <c r="F62" s="91">
        <v>23.59</v>
      </c>
      <c r="G62" s="91">
        <v>0</v>
      </c>
      <c r="H62" s="91">
        <f t="shared" si="15"/>
      </c>
      <c r="I62" s="86"/>
      <c r="J62" s="99"/>
      <c r="K62" s="87">
        <v>856.951</v>
      </c>
      <c r="L62" s="87">
        <v>742.103</v>
      </c>
      <c r="M62" s="87">
        <v>0</v>
      </c>
      <c r="N62" s="86">
        <f t="shared" si="16"/>
      </c>
      <c r="O62" s="82"/>
      <c r="P62" s="84"/>
      <c r="Q62" s="84"/>
      <c r="R62" s="98"/>
      <c r="S62" s="91"/>
      <c r="T62" s="91"/>
      <c r="U62" s="91"/>
      <c r="V62" s="91"/>
      <c r="W62" s="86"/>
      <c r="X62" s="99"/>
      <c r="Y62" s="87"/>
      <c r="Z62" s="87"/>
      <c r="AA62" s="87"/>
      <c r="AB62" s="87"/>
    </row>
    <row r="63" spans="1:28" s="88" customFormat="1" ht="11.25" customHeight="1">
      <c r="A63" s="82" t="s">
        <v>171</v>
      </c>
      <c r="B63" s="84"/>
      <c r="C63" s="84"/>
      <c r="D63" s="98">
        <v>2</v>
      </c>
      <c r="E63" s="91">
        <v>10.64</v>
      </c>
      <c r="F63" s="91">
        <v>11.256507493404747</v>
      </c>
      <c r="G63" s="91">
        <v>11.652992797509011</v>
      </c>
      <c r="H63" s="91">
        <f t="shared" si="15"/>
        <v>103.52227637512405</v>
      </c>
      <c r="I63" s="86"/>
      <c r="J63" s="99">
        <v>3</v>
      </c>
      <c r="K63" s="87">
        <v>1015.956</v>
      </c>
      <c r="L63" s="87">
        <v>1076.3620158587653</v>
      </c>
      <c r="M63" s="87">
        <v>1120.7942221939504</v>
      </c>
      <c r="N63" s="86">
        <f t="shared" si="16"/>
        <v>104.1279983574797</v>
      </c>
      <c r="O63" s="82" t="s">
        <v>227</v>
      </c>
      <c r="P63" s="84"/>
      <c r="Q63" s="84"/>
      <c r="R63" s="98"/>
      <c r="S63" s="91"/>
      <c r="T63" s="91"/>
      <c r="U63" s="91"/>
      <c r="V63" s="91"/>
      <c r="W63" s="86"/>
      <c r="X63" s="99"/>
      <c r="Y63" s="87"/>
      <c r="Z63" s="87"/>
      <c r="AA63" s="87"/>
      <c r="AB63" s="87"/>
    </row>
    <row r="64" spans="1:28" s="88" customFormat="1" ht="11.25" customHeight="1">
      <c r="A64" s="82" t="s">
        <v>172</v>
      </c>
      <c r="B64" s="84"/>
      <c r="C64" s="84"/>
      <c r="D64" s="98"/>
      <c r="E64" s="91">
        <v>30.633</v>
      </c>
      <c r="F64" s="91">
        <v>37.539</v>
      </c>
      <c r="G64" s="91">
        <v>0</v>
      </c>
      <c r="H64" s="91">
        <f t="shared" si="15"/>
      </c>
      <c r="I64" s="86"/>
      <c r="J64" s="99"/>
      <c r="K64" s="87">
        <v>2288.36839</v>
      </c>
      <c r="L64" s="87">
        <v>3264.338</v>
      </c>
      <c r="M64" s="87">
        <v>0</v>
      </c>
      <c r="N64" s="86">
        <f t="shared" si="16"/>
      </c>
      <c r="O64" s="82" t="s">
        <v>228</v>
      </c>
      <c r="P64" s="84"/>
      <c r="Q64" s="84"/>
      <c r="R64" s="98">
        <v>0</v>
      </c>
      <c r="S64" s="91">
        <v>0</v>
      </c>
      <c r="T64" s="91">
        <v>0</v>
      </c>
      <c r="U64" s="91">
        <v>0</v>
      </c>
      <c r="V64" s="91">
        <f>IF(AND(T64&gt;0,U64&gt;0),U64*100/T64,"")</f>
      </c>
      <c r="W64" s="86"/>
      <c r="X64" s="99">
        <v>11</v>
      </c>
      <c r="Y64" s="87">
        <v>566.47</v>
      </c>
      <c r="Z64" s="87">
        <v>512.896</v>
      </c>
      <c r="AA64" s="87">
        <v>0</v>
      </c>
      <c r="AB64" s="87">
        <f>IF(AND(Z64&gt;0,AA64&gt;0),AA64*100/Z64,"")</f>
      </c>
    </row>
    <row r="65" spans="1:28" s="88" customFormat="1" ht="11.25" customHeight="1">
      <c r="A65" s="82" t="s">
        <v>173</v>
      </c>
      <c r="B65" s="84"/>
      <c r="C65" s="84"/>
      <c r="D65" s="98"/>
      <c r="E65" s="91">
        <v>4.611</v>
      </c>
      <c r="F65" s="91">
        <v>5.424</v>
      </c>
      <c r="G65" s="91">
        <v>0</v>
      </c>
      <c r="H65" s="91">
        <f t="shared" si="15"/>
      </c>
      <c r="I65" s="86"/>
      <c r="J65" s="99"/>
      <c r="K65" s="87">
        <v>466.83</v>
      </c>
      <c r="L65" s="87">
        <v>540.139</v>
      </c>
      <c r="M65" s="87">
        <v>0</v>
      </c>
      <c r="N65" s="86">
        <f t="shared" si="16"/>
      </c>
      <c r="O65" s="82" t="s">
        <v>229</v>
      </c>
      <c r="P65" s="84"/>
      <c r="Q65" s="84"/>
      <c r="R65" s="98">
        <v>0</v>
      </c>
      <c r="S65" s="91">
        <v>0</v>
      </c>
      <c r="T65" s="91">
        <v>0</v>
      </c>
      <c r="U65" s="91">
        <v>0</v>
      </c>
      <c r="V65" s="91">
        <f>IF(AND(T65&gt;0,U65&gt;0),U65*100/T65,"")</f>
      </c>
      <c r="W65" s="86"/>
      <c r="X65" s="99">
        <v>3</v>
      </c>
      <c r="Y65" s="87">
        <v>8726.516915905795</v>
      </c>
      <c r="Z65" s="87">
        <v>3988.551836833529</v>
      </c>
      <c r="AA65" s="87">
        <v>0</v>
      </c>
      <c r="AB65" s="87">
        <f>IF(AND(Z65&gt;0,AA65&gt;0),AA65*100/Z65,"")</f>
      </c>
    </row>
    <row r="66" spans="1:28" s="88" customFormat="1" ht="11.25" customHeight="1">
      <c r="A66" s="82" t="s">
        <v>174</v>
      </c>
      <c r="B66" s="84"/>
      <c r="C66" s="84"/>
      <c r="D66" s="98"/>
      <c r="E66" s="91">
        <v>45.884</v>
      </c>
      <c r="F66" s="91">
        <v>54.21950749340474</v>
      </c>
      <c r="G66" s="91">
        <v>0</v>
      </c>
      <c r="H66" s="91">
        <f t="shared" si="15"/>
      </c>
      <c r="I66" s="86"/>
      <c r="J66" s="99"/>
      <c r="K66" s="87">
        <v>3771.1543900000006</v>
      </c>
      <c r="L66" s="87">
        <v>4880.839015858766</v>
      </c>
      <c r="M66" s="87">
        <v>0</v>
      </c>
      <c r="N66" s="86">
        <f t="shared" si="16"/>
      </c>
      <c r="O66" s="82" t="s">
        <v>230</v>
      </c>
      <c r="P66" s="84"/>
      <c r="Q66" s="84"/>
      <c r="R66" s="98">
        <v>0</v>
      </c>
      <c r="S66" s="91">
        <v>0</v>
      </c>
      <c r="T66" s="91">
        <v>0</v>
      </c>
      <c r="U66" s="91">
        <v>0</v>
      </c>
      <c r="V66" s="91">
        <f>IF(AND(T66&gt;0,U66&gt;0),U66*100/T66,"")</f>
      </c>
      <c r="W66" s="86"/>
      <c r="X66" s="99">
        <v>3</v>
      </c>
      <c r="Y66" s="87">
        <v>1771.0681906212988</v>
      </c>
      <c r="Z66" s="87">
        <v>823.1966884950903</v>
      </c>
      <c r="AA66" s="87">
        <v>0</v>
      </c>
      <c r="AB66" s="87">
        <f>IF(AND(Z66&gt;0,AA66&gt;0),AA66*100/Z66,"")</f>
      </c>
    </row>
    <row r="67" spans="1:14" s="88" customFormat="1" ht="11.25" customHeight="1">
      <c r="A67" s="82" t="s">
        <v>175</v>
      </c>
      <c r="B67" s="84"/>
      <c r="C67" s="84"/>
      <c r="D67" s="98">
        <v>3</v>
      </c>
      <c r="E67" s="91">
        <v>19.939</v>
      </c>
      <c r="F67" s="91">
        <v>27.121</v>
      </c>
      <c r="G67" s="91">
        <v>32.01</v>
      </c>
      <c r="H67" s="91">
        <f t="shared" si="15"/>
        <v>118.02662143726265</v>
      </c>
      <c r="I67" s="86"/>
      <c r="J67" s="99"/>
      <c r="K67" s="87">
        <v>1550.841</v>
      </c>
      <c r="L67" s="87">
        <v>2503.756</v>
      </c>
      <c r="M67" s="87">
        <v>0</v>
      </c>
      <c r="N67" s="86">
        <f t="shared" si="16"/>
      </c>
    </row>
    <row r="68" spans="1:28" s="88" customFormat="1" ht="11.25" customHeight="1">
      <c r="A68" s="82" t="s">
        <v>176</v>
      </c>
      <c r="B68" s="84"/>
      <c r="C68" s="84"/>
      <c r="D68" s="98"/>
      <c r="E68" s="91">
        <v>18.105</v>
      </c>
      <c r="F68" s="91">
        <v>18.057</v>
      </c>
      <c r="G68" s="91">
        <v>0</v>
      </c>
      <c r="H68" s="91">
        <f t="shared" si="15"/>
      </c>
      <c r="I68" s="86"/>
      <c r="J68" s="99"/>
      <c r="K68" s="87">
        <v>1012.814</v>
      </c>
      <c r="L68" s="87">
        <v>1091.2472871428574</v>
      </c>
      <c r="M68" s="87">
        <v>0</v>
      </c>
      <c r="N68" s="86">
        <f t="shared" si="16"/>
      </c>
      <c r="O68" s="65" t="s">
        <v>116</v>
      </c>
      <c r="P68" s="66"/>
      <c r="Q68" s="66"/>
      <c r="R68" s="66"/>
      <c r="S68" s="66"/>
      <c r="T68" s="66"/>
      <c r="U68" s="66"/>
      <c r="V68" s="66"/>
      <c r="W68" s="67"/>
      <c r="X68" s="67" t="s">
        <v>117</v>
      </c>
      <c r="Y68" s="67"/>
      <c r="Z68" s="67"/>
      <c r="AA68" s="67" t="s">
        <v>124</v>
      </c>
      <c r="AB68" s="67"/>
    </row>
    <row r="69" spans="1:28" s="88" customFormat="1" ht="11.25" customHeight="1" thickBot="1">
      <c r="A69" s="82" t="s">
        <v>177</v>
      </c>
      <c r="B69" s="84"/>
      <c r="C69" s="84"/>
      <c r="D69" s="98">
        <v>3</v>
      </c>
      <c r="E69" s="91">
        <v>2.088</v>
      </c>
      <c r="F69" s="91">
        <v>1.75</v>
      </c>
      <c r="G69" s="91">
        <v>1.947</v>
      </c>
      <c r="H69" s="91">
        <f t="shared" si="15"/>
        <v>111.25714285714287</v>
      </c>
      <c r="I69" s="86"/>
      <c r="J69" s="99"/>
      <c r="K69" s="87">
        <v>69.911</v>
      </c>
      <c r="L69" s="87">
        <v>60.424</v>
      </c>
      <c r="M69" s="87">
        <v>0</v>
      </c>
      <c r="N69" s="86">
        <f t="shared" si="16"/>
      </c>
      <c r="O69" s="66"/>
      <c r="P69" s="66"/>
      <c r="Q69" s="66"/>
      <c r="R69" s="66"/>
      <c r="S69" s="66"/>
      <c r="T69" s="66"/>
      <c r="U69" s="66"/>
      <c r="V69" s="66"/>
      <c r="W69" s="67"/>
      <c r="X69" s="67"/>
      <c r="Y69" s="67"/>
      <c r="Z69" s="67"/>
      <c r="AA69" s="67"/>
      <c r="AB69" s="67"/>
    </row>
    <row r="70" spans="1:28" s="88" customFormat="1" ht="11.25" customHeight="1" thickBot="1">
      <c r="A70" s="82" t="s">
        <v>178</v>
      </c>
      <c r="B70" s="84"/>
      <c r="C70" s="84"/>
      <c r="D70" s="98">
        <v>11</v>
      </c>
      <c r="E70" s="91">
        <v>7.976</v>
      </c>
      <c r="F70" s="91">
        <v>7.761271725772798</v>
      </c>
      <c r="G70" s="91">
        <v>7.461</v>
      </c>
      <c r="H70" s="91">
        <f t="shared" si="15"/>
        <v>96.1311530328762</v>
      </c>
      <c r="I70" s="86"/>
      <c r="J70" s="99">
        <v>2</v>
      </c>
      <c r="K70" s="87">
        <v>312.519</v>
      </c>
      <c r="L70" s="87">
        <v>299.8063294422653</v>
      </c>
      <c r="M70" s="87">
        <v>279.9985801847146</v>
      </c>
      <c r="N70" s="86">
        <f t="shared" si="16"/>
        <v>93.39315174085907</v>
      </c>
      <c r="O70" s="68"/>
      <c r="P70" s="69"/>
      <c r="Q70" s="70"/>
      <c r="R70" s="192" t="s">
        <v>118</v>
      </c>
      <c r="S70" s="193"/>
      <c r="T70" s="193"/>
      <c r="U70" s="193"/>
      <c r="V70" s="194"/>
      <c r="W70" s="67"/>
      <c r="X70" s="192" t="s">
        <v>119</v>
      </c>
      <c r="Y70" s="193"/>
      <c r="Z70" s="193"/>
      <c r="AA70" s="193"/>
      <c r="AB70" s="194"/>
    </row>
    <row r="71" spans="1:28" s="88" customFormat="1" ht="11.25" customHeight="1">
      <c r="A71" s="82" t="s">
        <v>179</v>
      </c>
      <c r="B71" s="84"/>
      <c r="C71" s="84"/>
      <c r="D71" s="98"/>
      <c r="E71" s="91">
        <v>15.481</v>
      </c>
      <c r="F71" s="91">
        <v>17.976</v>
      </c>
      <c r="G71" s="91">
        <v>0</v>
      </c>
      <c r="H71" s="91">
        <f t="shared" si="15"/>
      </c>
      <c r="I71" s="86"/>
      <c r="J71" s="99"/>
      <c r="K71" s="87">
        <v>199.73450000000003</v>
      </c>
      <c r="L71" s="87">
        <v>229.09685000000002</v>
      </c>
      <c r="M71" s="87"/>
      <c r="N71" s="86">
        <f t="shared" si="16"/>
      </c>
      <c r="O71" s="71" t="s">
        <v>120</v>
      </c>
      <c r="P71" s="72"/>
      <c r="Q71" s="70"/>
      <c r="R71" s="68"/>
      <c r="S71" s="73" t="s">
        <v>305</v>
      </c>
      <c r="T71" s="73" t="s">
        <v>305</v>
      </c>
      <c r="U71" s="73" t="s">
        <v>122</v>
      </c>
      <c r="V71" s="74">
        <f>U72</f>
        <v>2014</v>
      </c>
      <c r="W71" s="67"/>
      <c r="X71" s="68"/>
      <c r="Y71" s="73" t="s">
        <v>305</v>
      </c>
      <c r="Z71" s="73" t="s">
        <v>305</v>
      </c>
      <c r="AA71" s="73" t="s">
        <v>122</v>
      </c>
      <c r="AB71" s="74">
        <f>AA72</f>
        <v>2014</v>
      </c>
    </row>
    <row r="72" spans="1:28" s="88" customFormat="1" ht="11.25" customHeight="1" thickBot="1">
      <c r="A72" s="82" t="s">
        <v>180</v>
      </c>
      <c r="B72" s="84"/>
      <c r="C72" s="84"/>
      <c r="D72" s="98"/>
      <c r="E72" s="91">
        <v>6.23348254836824</v>
      </c>
      <c r="F72" s="91">
        <v>6.5514451171896475</v>
      </c>
      <c r="G72" s="91">
        <v>0</v>
      </c>
      <c r="H72" s="91">
        <f t="shared" si="15"/>
      </c>
      <c r="I72" s="86"/>
      <c r="J72" s="99"/>
      <c r="K72" s="87">
        <v>140.73489966015615</v>
      </c>
      <c r="L72" s="87">
        <v>150.8777575964599</v>
      </c>
      <c r="M72" s="87">
        <v>0</v>
      </c>
      <c r="N72" s="86">
        <f t="shared" si="16"/>
      </c>
      <c r="O72" s="75"/>
      <c r="P72" s="76"/>
      <c r="Q72" s="77"/>
      <c r="R72" s="78" t="s">
        <v>123</v>
      </c>
      <c r="S72" s="79">
        <f>U72-2</f>
        <v>2012</v>
      </c>
      <c r="T72" s="79">
        <f>U72-1</f>
        <v>2013</v>
      </c>
      <c r="U72" s="79">
        <v>2014</v>
      </c>
      <c r="V72" s="80" t="str">
        <f>CONCATENATE(T72,"=100")</f>
        <v>2013=100</v>
      </c>
      <c r="W72" s="81"/>
      <c r="X72" s="78" t="s">
        <v>123</v>
      </c>
      <c r="Y72" s="79">
        <f>AA72-2</f>
        <v>2012</v>
      </c>
      <c r="Z72" s="79">
        <f>AA72-1</f>
        <v>2013</v>
      </c>
      <c r="AA72" s="79">
        <v>2014</v>
      </c>
      <c r="AB72" s="80" t="str">
        <f>CONCATENATE(Z72,"=100")</f>
        <v>2013=100</v>
      </c>
    </row>
    <row r="73" spans="1:28" s="88" customFormat="1" ht="11.25" customHeight="1">
      <c r="A73" s="82" t="s">
        <v>181</v>
      </c>
      <c r="B73" s="84"/>
      <c r="C73" s="84"/>
      <c r="D73" s="98">
        <v>1</v>
      </c>
      <c r="E73" s="91">
        <v>18.871</v>
      </c>
      <c r="F73" s="91">
        <v>19.787459486609166</v>
      </c>
      <c r="G73" s="91">
        <v>19.686501196935744</v>
      </c>
      <c r="H73" s="91">
        <f t="shared" si="15"/>
        <v>99.48978649966791</v>
      </c>
      <c r="I73" s="86"/>
      <c r="J73" s="99"/>
      <c r="K73" s="87">
        <v>173.173</v>
      </c>
      <c r="L73" s="87">
        <v>169.23271716898037</v>
      </c>
      <c r="M73" s="87">
        <v>0</v>
      </c>
      <c r="N73" s="86">
        <f t="shared" si="16"/>
      </c>
      <c r="O73" s="82"/>
      <c r="P73" s="82"/>
      <c r="Q73" s="82"/>
      <c r="R73" s="83"/>
      <c r="S73" s="84"/>
      <c r="T73" s="84"/>
      <c r="U73" s="84"/>
      <c r="V73" s="84">
        <f>IF(AND(T73&gt;0,U73&gt;0),U73*100/T73,"")</f>
      </c>
      <c r="W73" s="85"/>
      <c r="X73" s="85"/>
      <c r="Y73" s="86"/>
      <c r="Z73" s="86"/>
      <c r="AA73" s="86"/>
      <c r="AB73" s="87">
        <f>IF(AND(Z73&gt;0,AA73&gt;0),AA73*100/Z73,"")</f>
      </c>
    </row>
    <row r="74" spans="1:28" s="88" customFormat="1" ht="11.25" customHeight="1">
      <c r="A74" s="82" t="s">
        <v>182</v>
      </c>
      <c r="B74" s="84"/>
      <c r="C74" s="84"/>
      <c r="D74" s="98">
        <v>3</v>
      </c>
      <c r="E74" s="91">
        <v>3.567</v>
      </c>
      <c r="F74" s="91">
        <v>3.887</v>
      </c>
      <c r="G74" s="91">
        <v>3.967</v>
      </c>
      <c r="H74" s="91">
        <f t="shared" si="15"/>
        <v>102.05814252636995</v>
      </c>
      <c r="I74" s="86"/>
      <c r="J74" s="99">
        <v>3</v>
      </c>
      <c r="K74" s="87">
        <v>168.79899999999998</v>
      </c>
      <c r="L74" s="87">
        <v>190.2508</v>
      </c>
      <c r="M74" s="87">
        <v>187.488225</v>
      </c>
      <c r="N74" s="86">
        <f t="shared" si="16"/>
        <v>98.54792989043935</v>
      </c>
      <c r="O74" s="82" t="s">
        <v>165</v>
      </c>
      <c r="P74" s="82"/>
      <c r="Q74" s="82"/>
      <c r="R74" s="98"/>
      <c r="S74" s="84"/>
      <c r="T74" s="84"/>
      <c r="U74" s="84"/>
      <c r="V74" s="84">
        <f>IF(AND(T74&gt;0,U74&gt;0),U74*100/T74,"")</f>
      </c>
      <c r="W74" s="85"/>
      <c r="X74" s="99"/>
      <c r="Y74" s="86"/>
      <c r="Z74" s="86"/>
      <c r="AA74" s="86"/>
      <c r="AB74" s="87">
        <f>IF(AND(Z74&gt;0,AA74&gt;0),AA74*100/Z74,"")</f>
      </c>
    </row>
    <row r="75" spans="1:28" s="88" customFormat="1" ht="11.25" customHeight="1">
      <c r="A75" s="82" t="s">
        <v>183</v>
      </c>
      <c r="B75" s="84"/>
      <c r="C75" s="84"/>
      <c r="D75" s="98">
        <v>3</v>
      </c>
      <c r="E75" s="91">
        <v>10.635</v>
      </c>
      <c r="F75" s="91">
        <v>11.904</v>
      </c>
      <c r="G75" s="91">
        <v>11.728</v>
      </c>
      <c r="H75" s="91">
        <f t="shared" si="15"/>
        <v>98.52150537634408</v>
      </c>
      <c r="I75" s="86"/>
      <c r="J75" s="99"/>
      <c r="K75" s="87">
        <v>667.3939999999999</v>
      </c>
      <c r="L75" s="87">
        <v>762.4779599999998</v>
      </c>
      <c r="M75" s="87">
        <v>0</v>
      </c>
      <c r="N75" s="86">
        <f t="shared" si="16"/>
      </c>
      <c r="O75" s="82" t="s">
        <v>179</v>
      </c>
      <c r="P75" s="84"/>
      <c r="Q75" s="84"/>
      <c r="R75" s="98">
        <v>1</v>
      </c>
      <c r="S75" s="91">
        <v>15.638</v>
      </c>
      <c r="T75" s="91">
        <v>15.481</v>
      </c>
      <c r="U75" s="91">
        <v>17.976</v>
      </c>
      <c r="V75" s="91">
        <f>IF(AND(T75&gt;0,U75&gt;0),U75*100/T75,"")</f>
        <v>116.11652993992635</v>
      </c>
      <c r="W75" s="86"/>
      <c r="X75" s="99">
        <v>3</v>
      </c>
      <c r="Y75" s="87">
        <v>195.342</v>
      </c>
      <c r="Z75" s="87">
        <v>199.73450000000003</v>
      </c>
      <c r="AA75" s="87">
        <v>229.09685000000002</v>
      </c>
      <c r="AB75" s="87">
        <f>IF(AND(Z75&gt;0,AA75&gt;0),AA75*100/Z75,"")</f>
        <v>114.70069016619561</v>
      </c>
    </row>
    <row r="76" spans="1:28" s="88" customFormat="1" ht="11.25" customHeight="1">
      <c r="A76" s="82" t="s">
        <v>184</v>
      </c>
      <c r="B76" s="84"/>
      <c r="C76" s="84"/>
      <c r="D76" s="98"/>
      <c r="E76" s="91">
        <v>8.306</v>
      </c>
      <c r="F76" s="91">
        <v>7.968</v>
      </c>
      <c r="G76" s="91">
        <v>0</v>
      </c>
      <c r="H76" s="91">
        <f t="shared" si="15"/>
      </c>
      <c r="I76" s="86"/>
      <c r="J76" s="99"/>
      <c r="K76" s="87">
        <v>412.041</v>
      </c>
      <c r="L76" s="87">
        <v>361.54599629818597</v>
      </c>
      <c r="M76" s="87">
        <v>0</v>
      </c>
      <c r="N76" s="86">
        <f t="shared" si="16"/>
      </c>
      <c r="O76" s="82" t="s">
        <v>191</v>
      </c>
      <c r="P76" s="84"/>
      <c r="Q76" s="84"/>
      <c r="R76" s="98">
        <v>2</v>
      </c>
      <c r="S76" s="91">
        <v>22.653</v>
      </c>
      <c r="T76" s="91">
        <v>24.057</v>
      </c>
      <c r="U76" s="91">
        <v>26.749</v>
      </c>
      <c r="V76" s="91">
        <f>IF(AND(T76&gt;0,U76&gt;0),U76*100/T76,"")</f>
        <v>111.1900902024359</v>
      </c>
      <c r="W76" s="86"/>
      <c r="X76" s="99">
        <v>3</v>
      </c>
      <c r="Y76" s="87">
        <v>350.388</v>
      </c>
      <c r="Z76" s="87">
        <v>400.94800000000004</v>
      </c>
      <c r="AA76" s="87">
        <v>435.03630000000004</v>
      </c>
      <c r="AB76" s="87">
        <f>IF(AND(Z76&gt;0,AA76&gt;0),AA76*100/Z76,"")</f>
        <v>108.50192543671498</v>
      </c>
    </row>
    <row r="77" spans="1:14" s="88" customFormat="1" ht="11.25" customHeight="1">
      <c r="A77" s="82" t="s">
        <v>185</v>
      </c>
      <c r="B77" s="84"/>
      <c r="C77" s="84"/>
      <c r="D77" s="98"/>
      <c r="E77" s="91">
        <v>22.508</v>
      </c>
      <c r="F77" s="91">
        <v>23.759</v>
      </c>
      <c r="G77" s="91">
        <v>0</v>
      </c>
      <c r="H77" s="91">
        <f t="shared" si="15"/>
      </c>
      <c r="I77" s="86"/>
      <c r="J77" s="99"/>
      <c r="K77" s="87">
        <v>1248.234</v>
      </c>
      <c r="L77" s="87">
        <v>1314.2747562981856</v>
      </c>
      <c r="M77" s="87">
        <v>0</v>
      </c>
      <c r="N77" s="86">
        <f t="shared" si="16"/>
      </c>
    </row>
    <row r="78" spans="1:28" s="88" customFormat="1" ht="11.25" customHeight="1">
      <c r="A78" s="82" t="s">
        <v>186</v>
      </c>
      <c r="B78" s="84"/>
      <c r="C78" s="84"/>
      <c r="D78" s="98"/>
      <c r="E78" s="91">
        <v>10.092</v>
      </c>
      <c r="F78" s="91">
        <v>9.869</v>
      </c>
      <c r="G78" s="91">
        <v>0</v>
      </c>
      <c r="H78" s="91">
        <f t="shared" si="15"/>
      </c>
      <c r="I78" s="86"/>
      <c r="J78" s="99"/>
      <c r="K78" s="87">
        <v>177.565</v>
      </c>
      <c r="L78" s="87">
        <v>184.37041904761907</v>
      </c>
      <c r="M78" s="87">
        <v>0</v>
      </c>
      <c r="N78" s="86">
        <f t="shared" si="16"/>
      </c>
      <c r="O78" s="82" t="s">
        <v>200</v>
      </c>
      <c r="P78" s="82"/>
      <c r="Q78" s="82"/>
      <c r="R78" s="98"/>
      <c r="S78" s="84"/>
      <c r="T78" s="84"/>
      <c r="U78" s="84"/>
      <c r="V78" s="84">
        <f>IF(AND(T78&gt;0,U78&gt;0),U78*100/T78,"")</f>
      </c>
      <c r="W78" s="85"/>
      <c r="X78" s="99"/>
      <c r="Y78" s="86"/>
      <c r="Z78" s="86"/>
      <c r="AA78" s="86"/>
      <c r="AB78" s="87">
        <f>IF(AND(Z78&gt;0,AA78&gt;0),AA78*100/Z78,"")</f>
      </c>
    </row>
    <row r="79" spans="1:28" s="88" customFormat="1" ht="11.25" customHeight="1">
      <c r="A79" s="82" t="s">
        <v>187</v>
      </c>
      <c r="B79" s="84"/>
      <c r="C79" s="84"/>
      <c r="D79" s="98">
        <v>3</v>
      </c>
      <c r="E79" s="91">
        <v>11.934</v>
      </c>
      <c r="F79" s="91">
        <v>13.269461162797441</v>
      </c>
      <c r="G79" s="91">
        <v>13.260122015543267</v>
      </c>
      <c r="H79" s="91">
        <f t="shared" si="15"/>
        <v>99.92961924271381</v>
      </c>
      <c r="I79" s="86"/>
      <c r="J79" s="99">
        <v>3</v>
      </c>
      <c r="K79" s="87">
        <v>86.44399999999999</v>
      </c>
      <c r="L79" s="87">
        <v>94.19387084526427</v>
      </c>
      <c r="M79" s="87">
        <v>93.20751506320609</v>
      </c>
      <c r="N79" s="86">
        <f t="shared" si="16"/>
        <v>98.9528450490388</v>
      </c>
      <c r="O79" s="82" t="s">
        <v>204</v>
      </c>
      <c r="P79" s="84"/>
      <c r="Q79" s="84"/>
      <c r="R79" s="98">
        <v>0</v>
      </c>
      <c r="S79" s="91">
        <v>0</v>
      </c>
      <c r="T79" s="91">
        <v>0</v>
      </c>
      <c r="U79" s="91">
        <v>0</v>
      </c>
      <c r="V79" s="91">
        <f>IF(AND(T79&gt;0,U79&gt;0),U79*100/T79,"")</f>
      </c>
      <c r="W79" s="86"/>
      <c r="X79" s="99">
        <v>3</v>
      </c>
      <c r="Y79" s="87">
        <v>436.65299999999996</v>
      </c>
      <c r="Z79" s="87">
        <v>534.011262</v>
      </c>
      <c r="AA79" s="87">
        <v>511.15801700000003</v>
      </c>
      <c r="AB79" s="87">
        <f>IF(AND(Z79&gt;0,AA79&gt;0),AA79*100/Z79,"")</f>
        <v>95.72045635996345</v>
      </c>
    </row>
    <row r="80" spans="1:28" s="88" customFormat="1" ht="11.25" customHeight="1">
      <c r="A80" s="82"/>
      <c r="B80" s="84"/>
      <c r="C80" s="84"/>
      <c r="D80" s="98"/>
      <c r="E80" s="91"/>
      <c r="F80" s="91"/>
      <c r="G80" s="91"/>
      <c r="H80" s="91"/>
      <c r="I80" s="86"/>
      <c r="J80" s="99"/>
      <c r="K80" s="87"/>
      <c r="L80" s="87"/>
      <c r="M80" s="87"/>
      <c r="N80" s="86"/>
      <c r="O80" s="82"/>
      <c r="P80" s="84"/>
      <c r="Q80" s="84"/>
      <c r="R80" s="98"/>
      <c r="S80" s="91"/>
      <c r="T80" s="91"/>
      <c r="U80" s="91"/>
      <c r="V80" s="91"/>
      <c r="W80" s="86"/>
      <c r="X80" s="99"/>
      <c r="Y80" s="87"/>
      <c r="Z80" s="87"/>
      <c r="AA80" s="87"/>
      <c r="AB80" s="87"/>
    </row>
    <row r="81" spans="1:28" s="88" customFormat="1" ht="11.25" customHeight="1">
      <c r="A81" s="92"/>
      <c r="B81" s="84"/>
      <c r="C81" s="84"/>
      <c r="D81" s="96"/>
      <c r="E81" s="91"/>
      <c r="F81" s="91">
        <f>IF(AND(D81&gt;0,E81&gt;0),E81*100/D81,"")</f>
      </c>
      <c r="G81" s="91"/>
      <c r="H81" s="91"/>
      <c r="I81" s="86"/>
      <c r="J81" s="97"/>
      <c r="K81" s="87"/>
      <c r="L81" s="87"/>
      <c r="M81" s="87"/>
      <c r="N81" s="87"/>
      <c r="O81" s="82" t="s">
        <v>205</v>
      </c>
      <c r="P81" s="84"/>
      <c r="Q81" s="84"/>
      <c r="R81" s="98"/>
      <c r="S81" s="91"/>
      <c r="T81" s="91"/>
      <c r="U81" s="91"/>
      <c r="V81" s="91"/>
      <c r="W81" s="86"/>
      <c r="X81" s="99"/>
      <c r="Y81" s="87"/>
      <c r="Z81" s="87"/>
      <c r="AA81" s="87"/>
      <c r="AB81" s="87"/>
    </row>
    <row r="82" spans="1:28" s="88" customFormat="1" ht="11.25" customHeight="1">
      <c r="A82" s="82"/>
      <c r="B82" s="82"/>
      <c r="C82" s="82"/>
      <c r="D82" s="89"/>
      <c r="E82" s="91"/>
      <c r="F82" s="91"/>
      <c r="G82" s="91"/>
      <c r="H82" s="91"/>
      <c r="I82" s="91"/>
      <c r="J82" s="91"/>
      <c r="K82" s="91"/>
      <c r="L82" s="91"/>
      <c r="M82" s="87"/>
      <c r="N82" s="87"/>
      <c r="O82" s="82" t="s">
        <v>216</v>
      </c>
      <c r="P82" s="84"/>
      <c r="Q82" s="84"/>
      <c r="R82" s="98">
        <v>0</v>
      </c>
      <c r="S82" s="91">
        <v>0</v>
      </c>
      <c r="T82" s="91">
        <v>0</v>
      </c>
      <c r="U82" s="91">
        <v>0</v>
      </c>
      <c r="V82" s="91">
        <f>IF(AND(T82&gt;0,U82&gt;0),U82*100/T82,"")</f>
      </c>
      <c r="W82" s="86"/>
      <c r="X82" s="99">
        <v>3</v>
      </c>
      <c r="Y82" s="87">
        <v>76.337</v>
      </c>
      <c r="Z82" s="87">
        <v>64.62400000000001</v>
      </c>
      <c r="AA82" s="87">
        <v>77.42279200000002</v>
      </c>
      <c r="AB82" s="87">
        <f>IF(AND(Z82&gt;0,AA82&gt;0),AA82*100/Z82,"")</f>
        <v>119.80501361723199</v>
      </c>
    </row>
    <row r="83" spans="4:28" s="88" customFormat="1" ht="11.25" customHeight="1">
      <c r="D83" s="90"/>
      <c r="E83" s="87"/>
      <c r="F83" s="87"/>
      <c r="G83" s="87"/>
      <c r="H83" s="87"/>
      <c r="I83" s="85"/>
      <c r="J83" s="90"/>
      <c r="K83" s="87"/>
      <c r="L83" s="87"/>
      <c r="M83" s="87"/>
      <c r="N83" s="87"/>
      <c r="O83" s="82"/>
      <c r="P83" s="84"/>
      <c r="Q83" s="84"/>
      <c r="R83" s="98"/>
      <c r="S83" s="91"/>
      <c r="T83" s="91"/>
      <c r="U83" s="91"/>
      <c r="V83" s="91"/>
      <c r="W83" s="86"/>
      <c r="X83" s="99"/>
      <c r="Y83" s="87"/>
      <c r="Z83" s="87"/>
      <c r="AA83" s="87"/>
      <c r="AB83" s="87"/>
    </row>
    <row r="84" spans="4:28" s="88" customFormat="1" ht="11.25" customHeight="1">
      <c r="D84" s="90"/>
      <c r="E84" s="87"/>
      <c r="F84" s="87"/>
      <c r="G84" s="87"/>
      <c r="H84" s="87"/>
      <c r="I84" s="85"/>
      <c r="J84" s="90"/>
      <c r="K84" s="87"/>
      <c r="L84" s="87"/>
      <c r="M84" s="87"/>
      <c r="N84" s="87"/>
      <c r="O84" s="82" t="s">
        <v>223</v>
      </c>
      <c r="P84" s="84"/>
      <c r="Q84" s="84"/>
      <c r="R84" s="98"/>
      <c r="S84" s="91"/>
      <c r="T84" s="91"/>
      <c r="U84" s="91"/>
      <c r="V84" s="91"/>
      <c r="W84" s="86"/>
      <c r="X84" s="99"/>
      <c r="Y84" s="87"/>
      <c r="Z84" s="87"/>
      <c r="AA84" s="87"/>
      <c r="AB84" s="87"/>
    </row>
    <row r="85" spans="4:28" s="88" customFormat="1" ht="11.25" customHeight="1">
      <c r="D85" s="90"/>
      <c r="E85" s="87"/>
      <c r="F85" s="87"/>
      <c r="G85" s="87"/>
      <c r="H85" s="87"/>
      <c r="I85" s="85"/>
      <c r="J85" s="90"/>
      <c r="K85" s="87"/>
      <c r="L85" s="87"/>
      <c r="M85" s="87"/>
      <c r="N85" s="87"/>
      <c r="O85" s="82" t="s">
        <v>225</v>
      </c>
      <c r="P85" s="84"/>
      <c r="Q85" s="84"/>
      <c r="R85" s="98">
        <v>0</v>
      </c>
      <c r="S85" s="91">
        <v>0</v>
      </c>
      <c r="T85" s="91">
        <v>0</v>
      </c>
      <c r="U85" s="91">
        <v>0</v>
      </c>
      <c r="V85" s="91">
        <f>IF(AND(T85&gt;0,U85&gt;0),U85*100/T85,"")</f>
      </c>
      <c r="W85" s="86"/>
      <c r="X85" s="99">
        <v>3</v>
      </c>
      <c r="Y85" s="87">
        <v>5092.7517</v>
      </c>
      <c r="Z85" s="87">
        <v>7382.400300539007</v>
      </c>
      <c r="AA85" s="87">
        <v>6001.2125925372375</v>
      </c>
      <c r="AB85" s="87">
        <f>IF(AND(Z85&gt;0,AA85&gt;0),AA85*100/Z85,"")</f>
        <v>81.29080445690644</v>
      </c>
    </row>
    <row r="86" spans="4:28" s="88" customFormat="1" ht="11.25" customHeight="1">
      <c r="D86" s="90"/>
      <c r="E86" s="87"/>
      <c r="F86" s="87"/>
      <c r="G86" s="87"/>
      <c r="H86" s="87"/>
      <c r="I86" s="85"/>
      <c r="J86" s="90"/>
      <c r="K86" s="87"/>
      <c r="L86" s="87"/>
      <c r="M86" s="87"/>
      <c r="N86" s="87"/>
      <c r="O86" s="82" t="s">
        <v>300</v>
      </c>
      <c r="P86" s="84"/>
      <c r="Q86" s="84"/>
      <c r="R86" s="98">
        <v>0</v>
      </c>
      <c r="S86" s="91">
        <v>0</v>
      </c>
      <c r="T86" s="91">
        <v>0</v>
      </c>
      <c r="U86" s="91">
        <v>0</v>
      </c>
      <c r="V86" s="91">
        <f>IF(AND(T86&gt;0,U86&gt;0),U86*100/T86,"")</f>
      </c>
      <c r="W86" s="86"/>
      <c r="X86" s="99">
        <v>3</v>
      </c>
      <c r="Y86" s="87">
        <v>35596.176329999995</v>
      </c>
      <c r="Z86" s="87">
        <v>53549.84050418823</v>
      </c>
      <c r="AA86" s="87">
        <v>44364.50164298907</v>
      </c>
      <c r="AB86" s="87">
        <f>IF(AND(Z86&gt;0,AA86&gt;0),AA86*100/Z86,"")</f>
        <v>82.84712190602929</v>
      </c>
    </row>
    <row r="87" spans="4:28" s="88" customFormat="1" ht="11.25" customHeight="1">
      <c r="D87" s="90"/>
      <c r="E87" s="87"/>
      <c r="F87" s="87"/>
      <c r="G87" s="87"/>
      <c r="H87" s="87"/>
      <c r="I87" s="85"/>
      <c r="J87" s="90"/>
      <c r="K87" s="87"/>
      <c r="L87" s="87"/>
      <c r="M87" s="87"/>
      <c r="N87" s="87"/>
      <c r="O87" s="82"/>
      <c r="P87" s="84"/>
      <c r="Q87" s="84"/>
      <c r="R87" s="98"/>
      <c r="S87" s="91"/>
      <c r="T87" s="91"/>
      <c r="U87" s="91"/>
      <c r="V87" s="91"/>
      <c r="W87" s="86"/>
      <c r="X87" s="99"/>
      <c r="Y87" s="87"/>
      <c r="Z87" s="87"/>
      <c r="AA87" s="87"/>
      <c r="AB87" s="87"/>
    </row>
    <row r="88" spans="4:28" s="88" customFormat="1" ht="11.25" customHeight="1">
      <c r="D88" s="90"/>
      <c r="E88" s="87"/>
      <c r="F88" s="87"/>
      <c r="G88" s="87"/>
      <c r="H88" s="87"/>
      <c r="I88" s="85"/>
      <c r="J88" s="90"/>
      <c r="K88" s="87"/>
      <c r="L88" s="87"/>
      <c r="M88" s="87"/>
      <c r="N88" s="87"/>
      <c r="O88" s="82" t="s">
        <v>227</v>
      </c>
      <c r="P88" s="84"/>
      <c r="Q88" s="84"/>
      <c r="R88" s="98"/>
      <c r="S88" s="91"/>
      <c r="T88" s="91"/>
      <c r="U88" s="91"/>
      <c r="V88" s="91"/>
      <c r="W88" s="86"/>
      <c r="X88" s="99"/>
      <c r="Y88" s="87"/>
      <c r="Z88" s="87"/>
      <c r="AA88" s="87"/>
      <c r="AB88" s="87"/>
    </row>
    <row r="89" spans="4:28" s="88" customFormat="1" ht="11.25" customHeight="1">
      <c r="D89" s="90"/>
      <c r="E89" s="87"/>
      <c r="F89" s="87"/>
      <c r="G89" s="87"/>
      <c r="H89" s="87">
        <f aca="true" t="shared" si="17" ref="H89:H96">IF(AND(F89&gt;0,G89&gt;0),G89*100/F89,"")</f>
      </c>
      <c r="I89" s="85"/>
      <c r="J89" s="90"/>
      <c r="K89" s="87"/>
      <c r="L89" s="87"/>
      <c r="M89" s="87"/>
      <c r="N89" s="87">
        <f aca="true" t="shared" si="18" ref="N89:N96">IF(AND(L89&gt;0,M89&gt;0),M89*100/L89,"")</f>
      </c>
      <c r="O89" s="82" t="s">
        <v>229</v>
      </c>
      <c r="P89" s="84"/>
      <c r="Q89" s="84"/>
      <c r="R89" s="98">
        <v>0</v>
      </c>
      <c r="S89" s="91">
        <v>0</v>
      </c>
      <c r="T89" s="91">
        <v>0</v>
      </c>
      <c r="U89" s="91">
        <v>0</v>
      </c>
      <c r="V89" s="91">
        <f>IF(AND(T89&gt;0,U89&gt;0),U89*100/T89,"")</f>
      </c>
      <c r="W89" s="86"/>
      <c r="X89" s="99">
        <v>3</v>
      </c>
      <c r="Y89" s="87">
        <v>3194.9550000000004</v>
      </c>
      <c r="Z89" s="87">
        <v>8726.516915905795</v>
      </c>
      <c r="AA89" s="87">
        <v>3988.551836833529</v>
      </c>
      <c r="AB89" s="87">
        <f>IF(AND(Z89&gt;0,AA89&gt;0),AA89*100/Z89,"")</f>
        <v>45.706114768007936</v>
      </c>
    </row>
    <row r="90" spans="4:28" s="88" customFormat="1" ht="11.25" customHeight="1">
      <c r="D90" s="90"/>
      <c r="E90" s="87"/>
      <c r="F90" s="87"/>
      <c r="G90" s="87"/>
      <c r="H90" s="87">
        <f t="shared" si="17"/>
      </c>
      <c r="I90" s="85"/>
      <c r="J90" s="90"/>
      <c r="K90" s="87"/>
      <c r="L90" s="87"/>
      <c r="M90" s="87"/>
      <c r="N90" s="87">
        <f t="shared" si="18"/>
      </c>
      <c r="O90" s="82" t="s">
        <v>230</v>
      </c>
      <c r="P90" s="84"/>
      <c r="Q90" s="84"/>
      <c r="R90" s="98">
        <v>0</v>
      </c>
      <c r="S90" s="91">
        <v>0</v>
      </c>
      <c r="T90" s="91">
        <v>0</v>
      </c>
      <c r="U90" s="91">
        <v>0</v>
      </c>
      <c r="V90" s="91">
        <f>IF(AND(T90&gt;0,U90&gt;0),U90*100/T90,"")</f>
      </c>
      <c r="W90" s="86"/>
      <c r="X90" s="99">
        <v>3</v>
      </c>
      <c r="Y90" s="87">
        <v>612.414084</v>
      </c>
      <c r="Z90" s="87">
        <v>1771.0681906212988</v>
      </c>
      <c r="AA90" s="87">
        <v>823.1966884950903</v>
      </c>
      <c r="AB90" s="87">
        <f>IF(AND(Z90&gt;0,AA90&gt;0),AA90*100/Z90,"")</f>
        <v>46.480236777687765</v>
      </c>
    </row>
    <row r="91" spans="4:14" s="88" customFormat="1" ht="11.25" customHeight="1">
      <c r="D91" s="90"/>
      <c r="E91" s="87"/>
      <c r="F91" s="87"/>
      <c r="G91" s="87"/>
      <c r="H91" s="87">
        <f t="shared" si="17"/>
      </c>
      <c r="I91" s="85"/>
      <c r="J91" s="90"/>
      <c r="K91" s="87"/>
      <c r="L91" s="87"/>
      <c r="M91" s="87"/>
      <c r="N91" s="87">
        <f t="shared" si="18"/>
      </c>
    </row>
    <row r="92" spans="1:28" s="67" customFormat="1" ht="11.25" customHeight="1">
      <c r="A92" s="88"/>
      <c r="B92" s="88"/>
      <c r="C92" s="88"/>
      <c r="D92" s="90"/>
      <c r="E92" s="87"/>
      <c r="F92" s="87"/>
      <c r="G92" s="87"/>
      <c r="H92" s="87">
        <f t="shared" si="17"/>
      </c>
      <c r="I92" s="85"/>
      <c r="J92" s="90"/>
      <c r="K92" s="87"/>
      <c r="L92" s="87"/>
      <c r="M92" s="87"/>
      <c r="N92" s="87">
        <f t="shared" si="18"/>
      </c>
      <c r="O92" s="92" t="s">
        <v>290</v>
      </c>
      <c r="P92" s="88"/>
      <c r="Q92" s="88"/>
      <c r="R92" s="88"/>
      <c r="S92" s="88"/>
      <c r="T92" s="91"/>
      <c r="U92" s="88"/>
      <c r="V92" s="88"/>
      <c r="W92" s="88"/>
      <c r="X92" s="88"/>
      <c r="Y92"/>
      <c r="Z92"/>
      <c r="AA92"/>
      <c r="AB92"/>
    </row>
    <row r="93" spans="1:28" s="95" customFormat="1" ht="11.25" customHeight="1">
      <c r="A93" s="88"/>
      <c r="B93" s="88"/>
      <c r="C93" s="88"/>
      <c r="D93" s="90"/>
      <c r="E93" s="87"/>
      <c r="F93" s="87"/>
      <c r="G93" s="87"/>
      <c r="H93" s="87">
        <f t="shared" si="17"/>
      </c>
      <c r="I93" s="85"/>
      <c r="J93" s="90"/>
      <c r="K93" s="87"/>
      <c r="L93" s="87"/>
      <c r="M93" s="87"/>
      <c r="N93" s="87">
        <f t="shared" si="18"/>
      </c>
      <c r="O93" s="195" t="s">
        <v>291</v>
      </c>
      <c r="P93" s="195"/>
      <c r="Q93" s="195"/>
      <c r="R93" s="195"/>
      <c r="S93" s="195"/>
      <c r="T93" s="195"/>
      <c r="U93" s="120"/>
      <c r="V93" s="120"/>
      <c r="W93" s="120"/>
      <c r="X93" s="120"/>
      <c r="Y93" s="120"/>
      <c r="Z93"/>
      <c r="AA93"/>
      <c r="AB93"/>
    </row>
    <row r="94" spans="1:28" s="95" customFormat="1" ht="11.25" customHeight="1">
      <c r="A94" s="88"/>
      <c r="B94" s="88"/>
      <c r="C94" s="88"/>
      <c r="D94" s="90"/>
      <c r="E94" s="87"/>
      <c r="F94" s="87"/>
      <c r="G94" s="87"/>
      <c r="H94" s="87">
        <f t="shared" si="17"/>
      </c>
      <c r="I94" s="85"/>
      <c r="J94" s="90"/>
      <c r="K94" s="87"/>
      <c r="L94" s="87"/>
      <c r="M94" s="87"/>
      <c r="N94" s="87">
        <f t="shared" si="18"/>
      </c>
      <c r="O94" s="195" t="s">
        <v>292</v>
      </c>
      <c r="P94" s="195"/>
      <c r="Q94" s="195"/>
      <c r="R94" s="195"/>
      <c r="S94" s="195"/>
      <c r="T94" s="195"/>
      <c r="Z94" s="121"/>
      <c r="AA94" s="121"/>
      <c r="AB94" s="121"/>
    </row>
    <row r="95" spans="1:28" s="95" customFormat="1" ht="10.5" customHeight="1">
      <c r="A95" s="88"/>
      <c r="B95" s="88"/>
      <c r="C95" s="88"/>
      <c r="D95" s="90"/>
      <c r="E95" s="87"/>
      <c r="F95" s="87"/>
      <c r="G95" s="87"/>
      <c r="H95" s="87">
        <f t="shared" si="17"/>
      </c>
      <c r="I95" s="85"/>
      <c r="J95" s="90"/>
      <c r="K95" s="87"/>
      <c r="L95" s="87"/>
      <c r="M95" s="87"/>
      <c r="N95" s="87">
        <f t="shared" si="18"/>
      </c>
      <c r="O95" s="195" t="s">
        <v>293</v>
      </c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</row>
    <row r="96" spans="1:14" s="95" customFormat="1" ht="11.25" customHeight="1">
      <c r="A96" s="88"/>
      <c r="B96" s="88"/>
      <c r="C96" s="88"/>
      <c r="D96" s="90"/>
      <c r="E96" s="87"/>
      <c r="F96" s="87"/>
      <c r="G96" s="87"/>
      <c r="H96" s="87">
        <f t="shared" si="17"/>
      </c>
      <c r="I96" s="85"/>
      <c r="J96" s="90"/>
      <c r="K96" s="87"/>
      <c r="L96" s="87"/>
      <c r="M96" s="87"/>
      <c r="N96" s="87">
        <f t="shared" si="18"/>
      </c>
    </row>
    <row r="97" spans="1:28" s="95" customFormat="1" ht="13.5" customHeight="1">
      <c r="A97" s="88"/>
      <c r="B97" s="88"/>
      <c r="C97" s="88"/>
      <c r="D97" s="90"/>
      <c r="E97" s="86"/>
      <c r="F97" s="86"/>
      <c r="G97" s="86"/>
      <c r="H97" s="86"/>
      <c r="I97" s="85"/>
      <c r="J97" s="90"/>
      <c r="K97" s="86"/>
      <c r="L97" s="86"/>
      <c r="M97" s="86"/>
      <c r="N97" s="86"/>
      <c r="O97" s="190" t="s">
        <v>294</v>
      </c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</row>
    <row r="98" spans="1:14" s="95" customFormat="1" ht="11.25" customHeight="1">
      <c r="A98" s="88"/>
      <c r="B98" s="88"/>
      <c r="C98" s="88"/>
      <c r="D98" s="90"/>
      <c r="E98" s="87"/>
      <c r="F98" s="87"/>
      <c r="G98" s="87"/>
      <c r="H98" s="87">
        <f>IF(AND(F98&gt;0,G98&gt;0),G98*100/F98,"")</f>
      </c>
      <c r="I98" s="85"/>
      <c r="J98" s="90"/>
      <c r="K98" s="87"/>
      <c r="L98" s="87"/>
      <c r="M98" s="87"/>
      <c r="N98" s="87">
        <f>IF(AND(L98&gt;0,M98&gt;0),M98*100/L98,"")</f>
      </c>
    </row>
    <row r="99" spans="1:14" s="95" customFormat="1" ht="11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28" ht="11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1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1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ht="11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</row>
    <row r="105" spans="1:28" ht="11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</row>
    <row r="106" spans="1:28" ht="11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</row>
    <row r="107" spans="1:28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</row>
    <row r="108" spans="1:28" ht="11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</row>
    <row r="109" spans="1:28" ht="11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</row>
    <row r="110" spans="1:28" ht="11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</row>
    <row r="111" spans="1:28" ht="11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</row>
    <row r="112" spans="1:28" ht="11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</row>
    <row r="113" spans="1:28" ht="11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</row>
    <row r="114" spans="1:28" ht="11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</row>
    <row r="115" spans="1:28" ht="11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</row>
    <row r="116" spans="1:28" ht="11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</row>
    <row r="117" spans="1:28" ht="11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</row>
    <row r="118" spans="1:28" ht="11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</row>
    <row r="119" spans="1:28" ht="11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</row>
    <row r="120" spans="1:28" ht="11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</row>
    <row r="121" spans="1:28" ht="11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</row>
    <row r="122" spans="1:28" ht="11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</row>
    <row r="123" spans="1:28" ht="11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</row>
    <row r="124" spans="1:28" ht="11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</row>
    <row r="125" spans="1:28" ht="11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</row>
    <row r="126" spans="1:28" ht="11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</row>
    <row r="127" spans="1:28" ht="11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</row>
    <row r="128" spans="1:28" ht="11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</row>
    <row r="129" spans="1:28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</row>
    <row r="130" spans="1:28" ht="11.2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</row>
    <row r="131" spans="1:28" ht="11.2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</row>
    <row r="132" spans="1:28" ht="14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</row>
    <row r="133" spans="1:28" ht="14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</row>
    <row r="134" spans="1:28" ht="14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</row>
    <row r="135" spans="1:28" ht="14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</row>
    <row r="136" spans="1:28" ht="14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</row>
    <row r="137" spans="1:28" ht="14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</row>
    <row r="138" spans="1:28" ht="14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</row>
    <row r="139" spans="1:28" ht="14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</row>
    <row r="140" spans="1:28" ht="14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</row>
    <row r="141" spans="1:28" ht="14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</row>
    <row r="142" spans="1:28" ht="14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</row>
    <row r="143" spans="1:28" ht="14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</row>
    <row r="144" spans="1:28" ht="14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</row>
    <row r="145" spans="1:28" ht="14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</row>
    <row r="146" spans="1:28" ht="14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</row>
    <row r="147" spans="1:28" ht="14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</row>
    <row r="148" spans="1:28" ht="14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</row>
    <row r="149" spans="1:28" ht="14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</row>
    <row r="150" spans="1:28" ht="14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</row>
    <row r="151" spans="1:28" ht="14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</row>
    <row r="152" spans="1:28" ht="14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 s="94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</row>
    <row r="153" spans="1:28" ht="14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</row>
    <row r="154" spans="1:28" ht="14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</row>
    <row r="155" spans="1:28" ht="14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</row>
    <row r="156" spans="1:28" ht="14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</row>
    <row r="157" spans="1:28" ht="14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</row>
    <row r="158" spans="1:28" ht="14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</row>
    <row r="159" spans="1:28" ht="14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</row>
    <row r="160" spans="1:14" ht="14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4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4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4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4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4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4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4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4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4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4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4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4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4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4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4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4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ht="11.25">
      <c r="N177" s="93"/>
    </row>
    <row r="178" ht="11.25">
      <c r="N178" s="93"/>
    </row>
    <row r="179" ht="11.25">
      <c r="N179" s="93"/>
    </row>
    <row r="180" ht="11.25">
      <c r="N180" s="93"/>
    </row>
    <row r="181" ht="11.25">
      <c r="N181" s="93"/>
    </row>
    <row r="182" ht="11.25">
      <c r="N182" s="93"/>
    </row>
  </sheetData>
  <sheetProtection/>
  <mergeCells count="10">
    <mergeCell ref="D4:H4"/>
    <mergeCell ref="J4:N4"/>
    <mergeCell ref="R4:V4"/>
    <mergeCell ref="O97:AB97"/>
    <mergeCell ref="R70:V70"/>
    <mergeCell ref="X70:AB70"/>
    <mergeCell ref="O95:AB95"/>
    <mergeCell ref="O94:T94"/>
    <mergeCell ref="O93:T93"/>
    <mergeCell ref="X4:AB4"/>
  </mergeCells>
  <printOptions horizontalCentered="1"/>
  <pageMargins left="0.2362204724409449" right="0.2362204724409449" top="0.2362204724409449" bottom="0.3937007874015748" header="0.2362204724409449" footer="0.2362204724409449"/>
  <pageSetup firstPageNumber="7" useFirstPageNumber="1" horizontalDpi="600" verticalDpi="600" orientation="portrait" pageOrder="overThenDown" paperSize="9" scale="72" r:id="rId1"/>
  <headerFooter alignWithMargins="0">
    <oddFooter>&amp;C&amp;P</oddFooter>
  </headerFooter>
  <rowBreaks count="1" manualBreakCount="1">
    <brk id="98" max="255" man="1"/>
  </rowBreaks>
  <colBreaks count="1" manualBreakCount="1">
    <brk id="1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7"/>
  <sheetViews>
    <sheetView zoomScaleSheetLayoutView="70" workbookViewId="0" topLeftCell="A1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>
        <v>3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/>
      <c r="I9" s="122"/>
      <c r="J9" s="122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/>
      <c r="I10" s="122"/>
      <c r="J10" s="122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/>
      <c r="I11" s="122"/>
      <c r="J11" s="122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/>
      <c r="I12" s="122"/>
      <c r="J12" s="122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3"/>
      <c r="I13" s="124"/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>
        <v>8</v>
      </c>
      <c r="D15" s="39">
        <v>8</v>
      </c>
      <c r="E15" s="39">
        <v>5</v>
      </c>
      <c r="F15" s="40">
        <f>IF(D15&gt;0,100*E15/D15,0)</f>
        <v>62.5</v>
      </c>
      <c r="G15" s="41"/>
      <c r="H15" s="123">
        <v>0.056</v>
      </c>
      <c r="I15" s="124">
        <v>0.059</v>
      </c>
      <c r="J15" s="124">
        <v>0.035</v>
      </c>
      <c r="K15" s="42">
        <f>IF(I15&gt;0,100*J15/I15,0)</f>
        <v>59.322033898305094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>
        <v>1</v>
      </c>
      <c r="D17" s="39">
        <v>1</v>
      </c>
      <c r="E17" s="39">
        <v>1</v>
      </c>
      <c r="F17" s="40">
        <f>IF(D17&gt;0,100*E17/D17,0)</f>
        <v>100</v>
      </c>
      <c r="G17" s="41"/>
      <c r="H17" s="123">
        <v>0.009</v>
      </c>
      <c r="I17" s="124">
        <v>0.002</v>
      </c>
      <c r="J17" s="124">
        <v>0.002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>
        <v>25</v>
      </c>
      <c r="D19" s="31">
        <v>25</v>
      </c>
      <c r="E19" s="31">
        <v>35</v>
      </c>
      <c r="F19" s="32"/>
      <c r="G19" s="32"/>
      <c r="H19" s="122">
        <v>0.175</v>
      </c>
      <c r="I19" s="122">
        <v>0.18</v>
      </c>
      <c r="J19" s="122">
        <v>0.245</v>
      </c>
      <c r="K19" s="33"/>
    </row>
    <row r="20" spans="1:11" s="34" customFormat="1" ht="11.25" customHeight="1">
      <c r="A20" s="36" t="s">
        <v>16</v>
      </c>
      <c r="B20" s="30"/>
      <c r="C20" s="31">
        <v>12</v>
      </c>
      <c r="D20" s="31">
        <v>12</v>
      </c>
      <c r="E20" s="31">
        <v>12</v>
      </c>
      <c r="F20" s="32"/>
      <c r="G20" s="32"/>
      <c r="H20" s="122">
        <v>0.066</v>
      </c>
      <c r="I20" s="122">
        <v>0.065</v>
      </c>
      <c r="J20" s="122">
        <v>0.07</v>
      </c>
      <c r="K20" s="33"/>
    </row>
    <row r="21" spans="1:11" s="34" customFormat="1" ht="11.25" customHeight="1">
      <c r="A21" s="36" t="s">
        <v>17</v>
      </c>
      <c r="B21" s="30"/>
      <c r="C21" s="31">
        <v>20</v>
      </c>
      <c r="D21" s="31">
        <v>20</v>
      </c>
      <c r="E21" s="31">
        <v>20</v>
      </c>
      <c r="F21" s="32"/>
      <c r="G21" s="32"/>
      <c r="H21" s="122">
        <v>0.092</v>
      </c>
      <c r="I21" s="122">
        <v>0.1</v>
      </c>
      <c r="J21" s="122">
        <v>0.1</v>
      </c>
      <c r="K21" s="33"/>
    </row>
    <row r="22" spans="1:11" s="43" customFormat="1" ht="11.25" customHeight="1">
      <c r="A22" s="37" t="s">
        <v>18</v>
      </c>
      <c r="B22" s="38"/>
      <c r="C22" s="39">
        <v>57</v>
      </c>
      <c r="D22" s="39">
        <v>57</v>
      </c>
      <c r="E22" s="39">
        <v>67</v>
      </c>
      <c r="F22" s="40">
        <f>IF(D22&gt;0,100*E22/D22,0)</f>
        <v>117.54385964912281</v>
      </c>
      <c r="G22" s="41"/>
      <c r="H22" s="123">
        <v>0.33299999999999996</v>
      </c>
      <c r="I22" s="124">
        <v>0.345</v>
      </c>
      <c r="J22" s="124">
        <v>0.41500000000000004</v>
      </c>
      <c r="K22" s="42">
        <f>IF(I22&gt;0,100*J22/I22,0)</f>
        <v>120.28985507246378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1015</v>
      </c>
      <c r="D24" s="39">
        <v>1077</v>
      </c>
      <c r="E24" s="39">
        <v>1300</v>
      </c>
      <c r="F24" s="40">
        <f>IF(D24&gt;0,100*E24/D24,0)</f>
        <v>120.70566388115135</v>
      </c>
      <c r="G24" s="41"/>
      <c r="H24" s="123">
        <v>2.251</v>
      </c>
      <c r="I24" s="124">
        <v>2.949</v>
      </c>
      <c r="J24" s="124">
        <v>3.12</v>
      </c>
      <c r="K24" s="42">
        <f>IF(I24&gt;0,100*J24/I24,0)</f>
        <v>105.79857578840286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41</v>
      </c>
      <c r="D26" s="39">
        <v>40</v>
      </c>
      <c r="E26" s="39">
        <v>40</v>
      </c>
      <c r="F26" s="40">
        <f>IF(D26&gt;0,100*E26/D26,0)</f>
        <v>100</v>
      </c>
      <c r="G26" s="41"/>
      <c r="H26" s="123">
        <v>0.111</v>
      </c>
      <c r="I26" s="124">
        <v>0.12</v>
      </c>
      <c r="J26" s="124">
        <v>0.11</v>
      </c>
      <c r="K26" s="42">
        <f>IF(I26&gt;0,100*J26/I26,0)</f>
        <v>91.66666666666667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2"/>
      <c r="I28" s="122"/>
      <c r="J28" s="122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/>
      <c r="I29" s="122"/>
      <c r="J29" s="122"/>
      <c r="K29" s="33"/>
    </row>
    <row r="30" spans="1:11" s="34" customFormat="1" ht="11.25" customHeight="1">
      <c r="A30" s="36" t="s">
        <v>23</v>
      </c>
      <c r="B30" s="30"/>
      <c r="C30" s="31">
        <v>250</v>
      </c>
      <c r="D30" s="31">
        <v>250</v>
      </c>
      <c r="E30" s="31">
        <v>315</v>
      </c>
      <c r="F30" s="32"/>
      <c r="G30" s="32"/>
      <c r="H30" s="122">
        <v>0.7</v>
      </c>
      <c r="I30" s="122">
        <v>1.25</v>
      </c>
      <c r="J30" s="122">
        <v>2.205</v>
      </c>
      <c r="K30" s="33"/>
    </row>
    <row r="31" spans="1:11" s="43" customFormat="1" ht="11.25" customHeight="1">
      <c r="A31" s="44" t="s">
        <v>24</v>
      </c>
      <c r="B31" s="38"/>
      <c r="C31" s="39">
        <v>250</v>
      </c>
      <c r="D31" s="39">
        <v>250</v>
      </c>
      <c r="E31" s="39">
        <v>315</v>
      </c>
      <c r="F31" s="40">
        <f>IF(D31&gt;0,100*E31/D31,0)</f>
        <v>126</v>
      </c>
      <c r="G31" s="41"/>
      <c r="H31" s="123">
        <v>0.7</v>
      </c>
      <c r="I31" s="124">
        <v>1.25</v>
      </c>
      <c r="J31" s="124">
        <v>2.205</v>
      </c>
      <c r="K31" s="42">
        <f>IF(I31&gt;0,100*J31/I31,0)</f>
        <v>176.4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142</v>
      </c>
      <c r="D33" s="31">
        <v>100</v>
      </c>
      <c r="E33" s="31">
        <v>170</v>
      </c>
      <c r="F33" s="32"/>
      <c r="G33" s="32"/>
      <c r="H33" s="122">
        <v>1.569</v>
      </c>
      <c r="I33" s="122">
        <v>1.1</v>
      </c>
      <c r="J33" s="122">
        <v>1.8</v>
      </c>
      <c r="K33" s="33"/>
    </row>
    <row r="34" spans="1:11" s="34" customFormat="1" ht="11.25" customHeight="1">
      <c r="A34" s="36" t="s">
        <v>26</v>
      </c>
      <c r="B34" s="30"/>
      <c r="C34" s="31">
        <v>67</v>
      </c>
      <c r="D34" s="31">
        <v>67</v>
      </c>
      <c r="E34" s="31">
        <v>47</v>
      </c>
      <c r="F34" s="32"/>
      <c r="G34" s="32"/>
      <c r="H34" s="122">
        <v>0.669</v>
      </c>
      <c r="I34" s="122">
        <v>0.669</v>
      </c>
      <c r="J34" s="122">
        <v>0.504</v>
      </c>
      <c r="K34" s="33"/>
    </row>
    <row r="35" spans="1:11" s="34" customFormat="1" ht="11.25" customHeight="1">
      <c r="A35" s="36" t="s">
        <v>27</v>
      </c>
      <c r="B35" s="30"/>
      <c r="C35" s="31">
        <v>12</v>
      </c>
      <c r="D35" s="31">
        <v>12</v>
      </c>
      <c r="E35" s="31">
        <v>10</v>
      </c>
      <c r="F35" s="32"/>
      <c r="G35" s="32"/>
      <c r="H35" s="122">
        <v>0.119</v>
      </c>
      <c r="I35" s="122">
        <v>0.12</v>
      </c>
      <c r="J35" s="122">
        <v>0.1</v>
      </c>
      <c r="K35" s="33"/>
    </row>
    <row r="36" spans="1:11" s="34" customFormat="1" ht="11.25" customHeight="1">
      <c r="A36" s="36" t="s">
        <v>28</v>
      </c>
      <c r="B36" s="30"/>
      <c r="C36" s="31">
        <v>69</v>
      </c>
      <c r="D36" s="31">
        <v>69</v>
      </c>
      <c r="E36" s="31">
        <v>65</v>
      </c>
      <c r="F36" s="32"/>
      <c r="G36" s="32"/>
      <c r="H36" s="122">
        <v>0.686</v>
      </c>
      <c r="I36" s="122">
        <v>0.686</v>
      </c>
      <c r="J36" s="122">
        <v>0.65</v>
      </c>
      <c r="K36" s="33"/>
    </row>
    <row r="37" spans="1:11" s="43" customFormat="1" ht="11.25" customHeight="1">
      <c r="A37" s="37" t="s">
        <v>29</v>
      </c>
      <c r="B37" s="38"/>
      <c r="C37" s="39">
        <v>290</v>
      </c>
      <c r="D37" s="39">
        <v>248</v>
      </c>
      <c r="E37" s="39">
        <v>292</v>
      </c>
      <c r="F37" s="40">
        <f>IF(D37&gt;0,100*E37/D37,0)</f>
        <v>117.74193548387096</v>
      </c>
      <c r="G37" s="41"/>
      <c r="H37" s="123">
        <v>3.043</v>
      </c>
      <c r="I37" s="124">
        <v>2.575</v>
      </c>
      <c r="J37" s="124">
        <v>3.0540000000000003</v>
      </c>
      <c r="K37" s="42">
        <f>IF(I37&gt;0,100*J37/I37,0)</f>
        <v>118.60194174757282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5</v>
      </c>
      <c r="D39" s="39">
        <v>5</v>
      </c>
      <c r="E39" s="39">
        <v>2</v>
      </c>
      <c r="F39" s="40">
        <f>IF(D39&gt;0,100*E39/D39,0)</f>
        <v>40</v>
      </c>
      <c r="G39" s="41"/>
      <c r="H39" s="123">
        <v>0.031</v>
      </c>
      <c r="I39" s="124">
        <v>0.031</v>
      </c>
      <c r="J39" s="124">
        <v>0.012</v>
      </c>
      <c r="K39" s="42">
        <f>IF(I39&gt;0,100*J39/I39,0)</f>
        <v>38.70967741935484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>
        <v>4</v>
      </c>
      <c r="D41" s="31"/>
      <c r="E41" s="31"/>
      <c r="F41" s="32"/>
      <c r="G41" s="32"/>
      <c r="H41" s="122">
        <v>0.018</v>
      </c>
      <c r="I41" s="122"/>
      <c r="J41" s="122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2"/>
      <c r="I42" s="122"/>
      <c r="J42" s="122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2"/>
      <c r="I43" s="122"/>
      <c r="J43" s="122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>
        <v>2</v>
      </c>
      <c r="D45" s="31">
        <v>2</v>
      </c>
      <c r="E45" s="31">
        <v>2</v>
      </c>
      <c r="F45" s="32"/>
      <c r="G45" s="32"/>
      <c r="H45" s="122">
        <v>0.012</v>
      </c>
      <c r="I45" s="122">
        <v>0.014</v>
      </c>
      <c r="J45" s="122">
        <v>0.018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2"/>
      <c r="I46" s="122"/>
      <c r="J46" s="122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2"/>
      <c r="I47" s="122"/>
      <c r="J47" s="122"/>
      <c r="K47" s="33"/>
    </row>
    <row r="48" spans="1:11" s="34" customFormat="1" ht="11.25" customHeight="1">
      <c r="A48" s="36" t="s">
        <v>38</v>
      </c>
      <c r="B48" s="30"/>
      <c r="C48" s="31">
        <v>15</v>
      </c>
      <c r="D48" s="31">
        <v>15</v>
      </c>
      <c r="E48" s="31">
        <v>15</v>
      </c>
      <c r="F48" s="32"/>
      <c r="G48" s="32"/>
      <c r="H48" s="122">
        <v>0.075</v>
      </c>
      <c r="I48" s="122">
        <v>0.075</v>
      </c>
      <c r="J48" s="122">
        <v>0.075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2"/>
      <c r="I49" s="122"/>
      <c r="J49" s="122"/>
      <c r="K49" s="33"/>
    </row>
    <row r="50" spans="1:11" s="43" customFormat="1" ht="11.25" customHeight="1">
      <c r="A50" s="44" t="s">
        <v>40</v>
      </c>
      <c r="B50" s="38"/>
      <c r="C50" s="39">
        <v>21</v>
      </c>
      <c r="D50" s="39">
        <v>17</v>
      </c>
      <c r="E50" s="39">
        <v>17</v>
      </c>
      <c r="F50" s="40">
        <f>IF(D50&gt;0,100*E50/D50,0)</f>
        <v>100</v>
      </c>
      <c r="G50" s="41"/>
      <c r="H50" s="123">
        <v>0.105</v>
      </c>
      <c r="I50" s="124">
        <v>0.089</v>
      </c>
      <c r="J50" s="124">
        <v>0.093</v>
      </c>
      <c r="K50" s="42">
        <f>IF(I50&gt;0,100*J50/I50,0)</f>
        <v>104.49438202247192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>
        <v>1</v>
      </c>
      <c r="E52" s="39">
        <v>1</v>
      </c>
      <c r="F52" s="40">
        <f>IF(D52&gt;0,100*E52/D52,0)</f>
        <v>100</v>
      </c>
      <c r="G52" s="41"/>
      <c r="H52" s="123">
        <v>0.009</v>
      </c>
      <c r="I52" s="124">
        <v>0.009</v>
      </c>
      <c r="J52" s="124">
        <v>0.009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>
        <v>54</v>
      </c>
      <c r="D54" s="31">
        <v>55</v>
      </c>
      <c r="E54" s="31">
        <v>45</v>
      </c>
      <c r="F54" s="32"/>
      <c r="G54" s="32"/>
      <c r="H54" s="122">
        <v>0.378</v>
      </c>
      <c r="I54" s="122">
        <v>0.373</v>
      </c>
      <c r="J54" s="122">
        <v>0.301</v>
      </c>
      <c r="K54" s="33"/>
    </row>
    <row r="55" spans="1:11" s="34" customFormat="1" ht="11.25" customHeight="1">
      <c r="A55" s="36" t="s">
        <v>43</v>
      </c>
      <c r="B55" s="30"/>
      <c r="C55" s="31">
        <v>12</v>
      </c>
      <c r="D55" s="31">
        <v>6</v>
      </c>
      <c r="E55" s="31">
        <v>6</v>
      </c>
      <c r="F55" s="32"/>
      <c r="G55" s="32"/>
      <c r="H55" s="122">
        <v>0.17</v>
      </c>
      <c r="I55" s="122">
        <v>0.084</v>
      </c>
      <c r="J55" s="122">
        <v>0.084</v>
      </c>
      <c r="K55" s="33"/>
    </row>
    <row r="56" spans="1:11" s="34" customFormat="1" ht="11.25" customHeight="1">
      <c r="A56" s="36" t="s">
        <v>44</v>
      </c>
      <c r="B56" s="30"/>
      <c r="C56" s="31">
        <v>34</v>
      </c>
      <c r="D56" s="31">
        <v>12</v>
      </c>
      <c r="E56" s="31">
        <v>25</v>
      </c>
      <c r="F56" s="32"/>
      <c r="G56" s="32"/>
      <c r="H56" s="122">
        <v>0.255</v>
      </c>
      <c r="I56" s="122">
        <v>0.187</v>
      </c>
      <c r="J56" s="122">
        <v>0.122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/>
      <c r="I57" s="122"/>
      <c r="J57" s="122"/>
      <c r="K57" s="33"/>
    </row>
    <row r="58" spans="1:11" s="34" customFormat="1" ht="11.25" customHeight="1">
      <c r="A58" s="36" t="s">
        <v>46</v>
      </c>
      <c r="B58" s="30"/>
      <c r="C58" s="31">
        <v>78</v>
      </c>
      <c r="D58" s="31">
        <v>75</v>
      </c>
      <c r="E58" s="31">
        <v>75</v>
      </c>
      <c r="F58" s="32"/>
      <c r="G58" s="32"/>
      <c r="H58" s="122">
        <v>0.242</v>
      </c>
      <c r="I58" s="122">
        <v>0.225</v>
      </c>
      <c r="J58" s="122">
        <v>0.338</v>
      </c>
      <c r="K58" s="33"/>
    </row>
    <row r="59" spans="1:11" s="43" customFormat="1" ht="11.25" customHeight="1">
      <c r="A59" s="37" t="s">
        <v>47</v>
      </c>
      <c r="B59" s="38"/>
      <c r="C59" s="39">
        <v>178</v>
      </c>
      <c r="D59" s="39">
        <v>148</v>
      </c>
      <c r="E59" s="39">
        <v>151</v>
      </c>
      <c r="F59" s="40">
        <f>IF(D59&gt;0,100*E59/D59,0)</f>
        <v>102.02702702702703</v>
      </c>
      <c r="G59" s="41"/>
      <c r="H59" s="123">
        <v>1.045</v>
      </c>
      <c r="I59" s="124">
        <v>0.869</v>
      </c>
      <c r="J59" s="124">
        <v>0.845</v>
      </c>
      <c r="K59" s="42">
        <f>IF(I59&gt;0,100*J59/I59,0)</f>
        <v>97.23820483314154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439</v>
      </c>
      <c r="D61" s="31">
        <v>499</v>
      </c>
      <c r="E61" s="31">
        <v>420</v>
      </c>
      <c r="F61" s="32"/>
      <c r="G61" s="32"/>
      <c r="H61" s="122">
        <v>5.268</v>
      </c>
      <c r="I61" s="122">
        <v>5.988</v>
      </c>
      <c r="J61" s="122">
        <v>4.2</v>
      </c>
      <c r="K61" s="33"/>
    </row>
    <row r="62" spans="1:11" s="34" customFormat="1" ht="11.25" customHeight="1">
      <c r="A62" s="36" t="s">
        <v>49</v>
      </c>
      <c r="B62" s="30"/>
      <c r="C62" s="31">
        <v>76</v>
      </c>
      <c r="D62" s="31">
        <v>75</v>
      </c>
      <c r="E62" s="31">
        <v>75</v>
      </c>
      <c r="F62" s="32"/>
      <c r="G62" s="32"/>
      <c r="H62" s="122">
        <v>0.76</v>
      </c>
      <c r="I62" s="122">
        <v>0.75</v>
      </c>
      <c r="J62" s="122">
        <v>0.75</v>
      </c>
      <c r="K62" s="33"/>
    </row>
    <row r="63" spans="1:11" s="34" customFormat="1" ht="11.25" customHeight="1">
      <c r="A63" s="36" t="s">
        <v>50</v>
      </c>
      <c r="B63" s="30"/>
      <c r="C63" s="31">
        <v>44</v>
      </c>
      <c r="D63" s="31">
        <v>86</v>
      </c>
      <c r="E63" s="31">
        <v>86</v>
      </c>
      <c r="F63" s="32"/>
      <c r="G63" s="32"/>
      <c r="H63" s="122">
        <v>0.22</v>
      </c>
      <c r="I63" s="122">
        <v>0.43</v>
      </c>
      <c r="J63" s="122">
        <v>0.43</v>
      </c>
      <c r="K63" s="33"/>
    </row>
    <row r="64" spans="1:11" s="43" customFormat="1" ht="11.25" customHeight="1">
      <c r="A64" s="37" t="s">
        <v>51</v>
      </c>
      <c r="B64" s="38"/>
      <c r="C64" s="39">
        <v>559</v>
      </c>
      <c r="D64" s="39">
        <v>660</v>
      </c>
      <c r="E64" s="39">
        <v>581</v>
      </c>
      <c r="F64" s="40">
        <f>IF(D64&gt;0,100*E64/D64,0)</f>
        <v>88.03030303030303</v>
      </c>
      <c r="G64" s="41"/>
      <c r="H64" s="123">
        <v>6.247999999999999</v>
      </c>
      <c r="I64" s="124">
        <v>7.168</v>
      </c>
      <c r="J64" s="124">
        <v>5.38</v>
      </c>
      <c r="K64" s="42">
        <f>IF(I64&gt;0,100*J64/I64,0)</f>
        <v>75.05580357142857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635</v>
      </c>
      <c r="D66" s="39">
        <v>635</v>
      </c>
      <c r="E66" s="39">
        <v>618</v>
      </c>
      <c r="F66" s="40">
        <f>IF(D66&gt;0,100*E66/D66,0)</f>
        <v>97.32283464566929</v>
      </c>
      <c r="G66" s="41"/>
      <c r="H66" s="123">
        <v>9.684</v>
      </c>
      <c r="I66" s="124">
        <v>9.684</v>
      </c>
      <c r="J66" s="124">
        <v>9.425</v>
      </c>
      <c r="K66" s="42">
        <f>IF(I66&gt;0,100*J66/I66,0)</f>
        <v>97.32548533663777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>
        <v>26</v>
      </c>
      <c r="D68" s="31">
        <v>30</v>
      </c>
      <c r="E68" s="31">
        <v>20</v>
      </c>
      <c r="F68" s="32"/>
      <c r="G68" s="32"/>
      <c r="H68" s="122">
        <v>0.219</v>
      </c>
      <c r="I68" s="122">
        <v>0.24</v>
      </c>
      <c r="J68" s="122">
        <v>0.15</v>
      </c>
      <c r="K68" s="33"/>
    </row>
    <row r="69" spans="1:11" s="34" customFormat="1" ht="11.25" customHeight="1">
      <c r="A69" s="36" t="s">
        <v>54</v>
      </c>
      <c r="B69" s="30"/>
      <c r="C69" s="31">
        <v>12</v>
      </c>
      <c r="D69" s="31">
        <v>20</v>
      </c>
      <c r="E69" s="31">
        <v>10</v>
      </c>
      <c r="F69" s="32"/>
      <c r="G69" s="32"/>
      <c r="H69" s="122">
        <v>0.098</v>
      </c>
      <c r="I69" s="122">
        <v>0.16</v>
      </c>
      <c r="J69" s="122">
        <v>0.08</v>
      </c>
      <c r="K69" s="33"/>
    </row>
    <row r="70" spans="1:11" s="43" customFormat="1" ht="11.25" customHeight="1">
      <c r="A70" s="37" t="s">
        <v>55</v>
      </c>
      <c r="B70" s="38"/>
      <c r="C70" s="39">
        <v>38</v>
      </c>
      <c r="D70" s="39">
        <v>50</v>
      </c>
      <c r="E70" s="39">
        <v>30</v>
      </c>
      <c r="F70" s="40">
        <f>IF(D70&gt;0,100*E70/D70,0)</f>
        <v>60</v>
      </c>
      <c r="G70" s="41"/>
      <c r="H70" s="123">
        <v>0.317</v>
      </c>
      <c r="I70" s="124">
        <v>0.4</v>
      </c>
      <c r="J70" s="124">
        <v>0.22999999999999998</v>
      </c>
      <c r="K70" s="42">
        <f>IF(I70&gt;0,100*J70/I70,0)</f>
        <v>57.5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313</v>
      </c>
      <c r="D72" s="31">
        <v>322</v>
      </c>
      <c r="E72" s="31">
        <v>363</v>
      </c>
      <c r="F72" s="32"/>
      <c r="G72" s="32"/>
      <c r="H72" s="122">
        <v>3.616</v>
      </c>
      <c r="I72" s="122">
        <v>3.736</v>
      </c>
      <c r="J72" s="122">
        <v>4.575</v>
      </c>
      <c r="K72" s="33"/>
    </row>
    <row r="73" spans="1:11" s="34" customFormat="1" ht="11.25" customHeight="1">
      <c r="A73" s="36" t="s">
        <v>57</v>
      </c>
      <c r="B73" s="30"/>
      <c r="C73" s="31">
        <v>110</v>
      </c>
      <c r="D73" s="31">
        <v>95</v>
      </c>
      <c r="E73" s="31">
        <v>82</v>
      </c>
      <c r="F73" s="32"/>
      <c r="G73" s="32"/>
      <c r="H73" s="122">
        <v>1.257</v>
      </c>
      <c r="I73" s="122">
        <v>1.25</v>
      </c>
      <c r="J73" s="122">
        <v>0.625</v>
      </c>
      <c r="K73" s="33"/>
    </row>
    <row r="74" spans="1:11" s="34" customFormat="1" ht="11.25" customHeight="1">
      <c r="A74" s="36" t="s">
        <v>58</v>
      </c>
      <c r="B74" s="30"/>
      <c r="C74" s="31">
        <v>398</v>
      </c>
      <c r="D74" s="31">
        <v>400</v>
      </c>
      <c r="E74" s="31">
        <v>360</v>
      </c>
      <c r="F74" s="32"/>
      <c r="G74" s="32"/>
      <c r="H74" s="122">
        <v>3.551</v>
      </c>
      <c r="I74" s="122">
        <v>3.6</v>
      </c>
      <c r="J74" s="122">
        <v>3.24</v>
      </c>
      <c r="K74" s="33"/>
    </row>
    <row r="75" spans="1:11" s="34" customFormat="1" ht="11.25" customHeight="1">
      <c r="A75" s="36" t="s">
        <v>59</v>
      </c>
      <c r="B75" s="30"/>
      <c r="C75" s="31">
        <v>269</v>
      </c>
      <c r="D75" s="31">
        <v>269</v>
      </c>
      <c r="E75" s="31">
        <v>344</v>
      </c>
      <c r="F75" s="32"/>
      <c r="G75" s="32"/>
      <c r="H75" s="122">
        <v>3.208</v>
      </c>
      <c r="I75" s="122">
        <v>3.208</v>
      </c>
      <c r="J75" s="122">
        <v>4.063205</v>
      </c>
      <c r="K75" s="33"/>
    </row>
    <row r="76" spans="1:11" s="34" customFormat="1" ht="11.25" customHeight="1">
      <c r="A76" s="36" t="s">
        <v>60</v>
      </c>
      <c r="B76" s="30"/>
      <c r="C76" s="31">
        <v>100</v>
      </c>
      <c r="D76" s="31">
        <v>100</v>
      </c>
      <c r="E76" s="31">
        <v>110</v>
      </c>
      <c r="F76" s="32"/>
      <c r="G76" s="32"/>
      <c r="H76" s="122">
        <v>0.6</v>
      </c>
      <c r="I76" s="122">
        <v>0.7</v>
      </c>
      <c r="J76" s="122">
        <v>0.825</v>
      </c>
      <c r="K76" s="33"/>
    </row>
    <row r="77" spans="1:11" s="34" customFormat="1" ht="11.25" customHeight="1">
      <c r="A77" s="36" t="s">
        <v>61</v>
      </c>
      <c r="B77" s="30"/>
      <c r="C77" s="31">
        <v>266</v>
      </c>
      <c r="D77" s="31">
        <v>60</v>
      </c>
      <c r="E77" s="31">
        <v>204</v>
      </c>
      <c r="F77" s="32"/>
      <c r="G77" s="32"/>
      <c r="H77" s="122">
        <v>2.017</v>
      </c>
      <c r="I77" s="122">
        <v>0.35</v>
      </c>
      <c r="J77" s="122">
        <v>1.5</v>
      </c>
      <c r="K77" s="33"/>
    </row>
    <row r="78" spans="1:11" s="34" customFormat="1" ht="11.25" customHeight="1">
      <c r="A78" s="36" t="s">
        <v>62</v>
      </c>
      <c r="B78" s="30"/>
      <c r="C78" s="31">
        <v>574</v>
      </c>
      <c r="D78" s="31">
        <v>570</v>
      </c>
      <c r="E78" s="31">
        <v>539</v>
      </c>
      <c r="F78" s="32"/>
      <c r="G78" s="32"/>
      <c r="H78" s="122">
        <v>5.832</v>
      </c>
      <c r="I78" s="122">
        <v>5.7</v>
      </c>
      <c r="J78" s="122">
        <v>5.701</v>
      </c>
      <c r="K78" s="33"/>
    </row>
    <row r="79" spans="1:11" s="34" customFormat="1" ht="11.25" customHeight="1">
      <c r="A79" s="36" t="s">
        <v>63</v>
      </c>
      <c r="B79" s="30"/>
      <c r="C79" s="31">
        <v>160</v>
      </c>
      <c r="D79" s="31">
        <v>125</v>
      </c>
      <c r="E79" s="31">
        <v>350</v>
      </c>
      <c r="F79" s="32"/>
      <c r="G79" s="32"/>
      <c r="H79" s="122">
        <v>1.12</v>
      </c>
      <c r="I79" s="122">
        <v>1.065</v>
      </c>
      <c r="J79" s="122">
        <v>3.7</v>
      </c>
      <c r="K79" s="33"/>
    </row>
    <row r="80" spans="1:11" s="43" customFormat="1" ht="11.25" customHeight="1">
      <c r="A80" s="44" t="s">
        <v>64</v>
      </c>
      <c r="B80" s="38"/>
      <c r="C80" s="39">
        <v>2190</v>
      </c>
      <c r="D80" s="39">
        <v>1941</v>
      </c>
      <c r="E80" s="39">
        <v>2352</v>
      </c>
      <c r="F80" s="40">
        <f>IF(D80&gt;0,100*E80/D80,0)</f>
        <v>121.17465224111282</v>
      </c>
      <c r="G80" s="41"/>
      <c r="H80" s="123">
        <v>21.201</v>
      </c>
      <c r="I80" s="124">
        <v>19.609</v>
      </c>
      <c r="J80" s="124">
        <v>24.229205</v>
      </c>
      <c r="K80" s="42">
        <f>IF(I80&gt;0,100*J80/I80,0)</f>
        <v>123.56165536233362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>
        <v>10</v>
      </c>
      <c r="D82" s="31">
        <v>10</v>
      </c>
      <c r="E82" s="31">
        <v>10</v>
      </c>
      <c r="F82" s="32"/>
      <c r="G82" s="32"/>
      <c r="H82" s="122">
        <v>0.134</v>
      </c>
      <c r="I82" s="122">
        <v>0.134</v>
      </c>
      <c r="J82" s="122">
        <v>0.134</v>
      </c>
      <c r="K82" s="33"/>
    </row>
    <row r="83" spans="1:11" s="34" customFormat="1" ht="11.25" customHeight="1">
      <c r="A83" s="36" t="s">
        <v>66</v>
      </c>
      <c r="B83" s="30"/>
      <c r="C83" s="31">
        <v>44</v>
      </c>
      <c r="D83" s="31">
        <v>45</v>
      </c>
      <c r="E83" s="31">
        <v>45</v>
      </c>
      <c r="F83" s="32"/>
      <c r="G83" s="32"/>
      <c r="H83" s="122">
        <v>0.207</v>
      </c>
      <c r="I83" s="122">
        <v>0.21</v>
      </c>
      <c r="J83" s="122">
        <v>0.21</v>
      </c>
      <c r="K83" s="33"/>
    </row>
    <row r="84" spans="1:11" s="43" customFormat="1" ht="11.25" customHeight="1">
      <c r="A84" s="37" t="s">
        <v>67</v>
      </c>
      <c r="B84" s="38"/>
      <c r="C84" s="39">
        <v>54</v>
      </c>
      <c r="D84" s="39">
        <v>55</v>
      </c>
      <c r="E84" s="39">
        <v>55</v>
      </c>
      <c r="F84" s="40">
        <f>IF(D84&gt;0,100*E84/D84,0)</f>
        <v>100</v>
      </c>
      <c r="G84" s="41"/>
      <c r="H84" s="123">
        <v>0.34099999999999997</v>
      </c>
      <c r="I84" s="124">
        <v>0.344</v>
      </c>
      <c r="J84" s="124">
        <v>0.344</v>
      </c>
      <c r="K84" s="42">
        <f>IF(I84&gt;0,100*J84/I84,0)</f>
        <v>100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5343</v>
      </c>
      <c r="D86" s="31">
        <v>5193</v>
      </c>
      <c r="E86" s="31">
        <v>5827</v>
      </c>
      <c r="F86" s="32">
        <f>IF(D86&gt;0,100*E86/D86,0)</f>
        <v>112.20874253803197</v>
      </c>
      <c r="G86" s="32"/>
      <c r="H86" s="122">
        <v>45.484</v>
      </c>
      <c r="I86" s="122">
        <v>45.503</v>
      </c>
      <c r="J86" s="122">
        <v>49.508205000000004</v>
      </c>
      <c r="K86" s="33">
        <f>IF(I86&gt;0,100*J86/I86,0)</f>
        <v>108.8020679955168</v>
      </c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5343</v>
      </c>
      <c r="D89" s="54">
        <v>5193</v>
      </c>
      <c r="E89" s="54">
        <v>5827</v>
      </c>
      <c r="F89" s="55">
        <f>IF(D89&gt;0,100*E89/D89,0)</f>
        <v>112.20874253803197</v>
      </c>
      <c r="G89" s="41"/>
      <c r="H89" s="127">
        <v>45.484</v>
      </c>
      <c r="I89" s="128">
        <v>45.503</v>
      </c>
      <c r="J89" s="128">
        <v>49.508205000000004</v>
      </c>
      <c r="K89" s="55">
        <f>IF(I89&gt;0,100*J89/I89,0)</f>
        <v>108.8020679955168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10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>
        <v>3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/>
      <c r="I9" s="122"/>
      <c r="J9" s="122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/>
      <c r="I10" s="122"/>
      <c r="J10" s="122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/>
      <c r="I11" s="122"/>
      <c r="J11" s="122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/>
      <c r="I12" s="122"/>
      <c r="J12" s="122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3"/>
      <c r="I13" s="124"/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>
        <v>1</v>
      </c>
      <c r="D17" s="39">
        <v>1</v>
      </c>
      <c r="E17" s="39">
        <v>1</v>
      </c>
      <c r="F17" s="40">
        <f>IF(D17&gt;0,100*E17/D17,0)</f>
        <v>100</v>
      </c>
      <c r="G17" s="41"/>
      <c r="H17" s="123">
        <v>0.015</v>
      </c>
      <c r="I17" s="124">
        <v>0.005</v>
      </c>
      <c r="J17" s="124">
        <v>0.005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>
        <v>4</v>
      </c>
      <c r="D19" s="31">
        <v>4</v>
      </c>
      <c r="E19" s="31">
        <v>4</v>
      </c>
      <c r="F19" s="32"/>
      <c r="G19" s="32"/>
      <c r="H19" s="122">
        <v>0.1</v>
      </c>
      <c r="I19" s="122">
        <v>0.1</v>
      </c>
      <c r="J19" s="122">
        <v>0.091</v>
      </c>
      <c r="K19" s="33"/>
    </row>
    <row r="20" spans="1:11" s="34" customFormat="1" ht="11.25" customHeight="1">
      <c r="A20" s="36" t="s">
        <v>16</v>
      </c>
      <c r="B20" s="30"/>
      <c r="C20" s="31">
        <v>11</v>
      </c>
      <c r="D20" s="31">
        <v>11</v>
      </c>
      <c r="E20" s="31">
        <v>11</v>
      </c>
      <c r="F20" s="32"/>
      <c r="G20" s="32"/>
      <c r="H20" s="122">
        <v>0.25</v>
      </c>
      <c r="I20" s="122">
        <v>0.25</v>
      </c>
      <c r="J20" s="122">
        <v>0.264</v>
      </c>
      <c r="K20" s="33"/>
    </row>
    <row r="21" spans="1:11" s="34" customFormat="1" ht="11.25" customHeight="1">
      <c r="A21" s="36" t="s">
        <v>17</v>
      </c>
      <c r="B21" s="30"/>
      <c r="C21" s="31">
        <v>15</v>
      </c>
      <c r="D21" s="31">
        <v>15</v>
      </c>
      <c r="E21" s="31">
        <v>15</v>
      </c>
      <c r="F21" s="32"/>
      <c r="G21" s="32"/>
      <c r="H21" s="122">
        <v>0.383</v>
      </c>
      <c r="I21" s="122">
        <v>0.383</v>
      </c>
      <c r="J21" s="122">
        <v>0.383</v>
      </c>
      <c r="K21" s="33"/>
    </row>
    <row r="22" spans="1:11" s="43" customFormat="1" ht="11.25" customHeight="1">
      <c r="A22" s="37" t="s">
        <v>18</v>
      </c>
      <c r="B22" s="38"/>
      <c r="C22" s="39">
        <v>30</v>
      </c>
      <c r="D22" s="39">
        <v>30</v>
      </c>
      <c r="E22" s="39">
        <v>30</v>
      </c>
      <c r="F22" s="40">
        <f>IF(D22&gt;0,100*E22/D22,0)</f>
        <v>100</v>
      </c>
      <c r="G22" s="41"/>
      <c r="H22" s="123">
        <v>0.733</v>
      </c>
      <c r="I22" s="124">
        <v>0.733</v>
      </c>
      <c r="J22" s="124">
        <v>0.738</v>
      </c>
      <c r="K22" s="42">
        <f>IF(I22&gt;0,100*J22/I22,0)</f>
        <v>100.68212824010914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239</v>
      </c>
      <c r="D24" s="39">
        <v>239</v>
      </c>
      <c r="E24" s="39">
        <v>249</v>
      </c>
      <c r="F24" s="40">
        <f>IF(D24&gt;0,100*E24/D24,0)</f>
        <v>104.18410041841004</v>
      </c>
      <c r="G24" s="41"/>
      <c r="H24" s="123">
        <v>7.285</v>
      </c>
      <c r="I24" s="124">
        <v>7.285</v>
      </c>
      <c r="J24" s="124">
        <v>7.352</v>
      </c>
      <c r="K24" s="42">
        <f>IF(I24&gt;0,100*J24/I24,0)</f>
        <v>100.9196980096088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18</v>
      </c>
      <c r="D26" s="39">
        <v>18</v>
      </c>
      <c r="E26" s="39">
        <v>17</v>
      </c>
      <c r="F26" s="40">
        <f>IF(D26&gt;0,100*E26/D26,0)</f>
        <v>94.44444444444444</v>
      </c>
      <c r="G26" s="41"/>
      <c r="H26" s="123">
        <v>0.473</v>
      </c>
      <c r="I26" s="124">
        <v>0.473</v>
      </c>
      <c r="J26" s="124">
        <v>0.4</v>
      </c>
      <c r="K26" s="42">
        <f>IF(I26&gt;0,100*J26/I26,0)</f>
        <v>84.56659619450318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2"/>
      <c r="I28" s="122"/>
      <c r="J28" s="122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/>
      <c r="I29" s="122"/>
      <c r="J29" s="122"/>
      <c r="K29" s="33"/>
    </row>
    <row r="30" spans="1:11" s="34" customFormat="1" ht="11.25" customHeight="1">
      <c r="A30" s="36" t="s">
        <v>23</v>
      </c>
      <c r="B30" s="30"/>
      <c r="C30" s="31">
        <v>8</v>
      </c>
      <c r="D30" s="31">
        <v>6</v>
      </c>
      <c r="E30" s="31">
        <v>8</v>
      </c>
      <c r="F30" s="32"/>
      <c r="G30" s="32"/>
      <c r="H30" s="122">
        <v>0.29</v>
      </c>
      <c r="I30" s="122">
        <v>0.18</v>
      </c>
      <c r="J30" s="122">
        <v>0.29</v>
      </c>
      <c r="K30" s="33"/>
    </row>
    <row r="31" spans="1:11" s="43" customFormat="1" ht="11.25" customHeight="1">
      <c r="A31" s="44" t="s">
        <v>24</v>
      </c>
      <c r="B31" s="38"/>
      <c r="C31" s="39">
        <v>8</v>
      </c>
      <c r="D31" s="39">
        <v>6</v>
      </c>
      <c r="E31" s="39">
        <v>8</v>
      </c>
      <c r="F31" s="40">
        <f>IF(D31&gt;0,100*E31/D31,0)</f>
        <v>133.33333333333334</v>
      </c>
      <c r="G31" s="41"/>
      <c r="H31" s="123">
        <v>0.29</v>
      </c>
      <c r="I31" s="124">
        <v>0.18</v>
      </c>
      <c r="J31" s="124">
        <v>0.29</v>
      </c>
      <c r="K31" s="42">
        <f>IF(I31&gt;0,100*J31/I31,0)</f>
        <v>161.1111111111111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147</v>
      </c>
      <c r="D33" s="31">
        <v>147</v>
      </c>
      <c r="E33" s="31">
        <v>100</v>
      </c>
      <c r="F33" s="32"/>
      <c r="G33" s="32"/>
      <c r="H33" s="122">
        <v>3.312</v>
      </c>
      <c r="I33" s="122">
        <v>2.8</v>
      </c>
      <c r="J33" s="122">
        <v>3.1</v>
      </c>
      <c r="K33" s="33"/>
    </row>
    <row r="34" spans="1:11" s="34" customFormat="1" ht="11.25" customHeight="1">
      <c r="A34" s="36" t="s">
        <v>26</v>
      </c>
      <c r="B34" s="30"/>
      <c r="C34" s="31">
        <v>76</v>
      </c>
      <c r="D34" s="31">
        <v>76</v>
      </c>
      <c r="E34" s="31">
        <v>76</v>
      </c>
      <c r="F34" s="32"/>
      <c r="G34" s="32"/>
      <c r="H34" s="122">
        <v>1.827</v>
      </c>
      <c r="I34" s="122">
        <v>1.827</v>
      </c>
      <c r="J34" s="122">
        <v>1.364</v>
      </c>
      <c r="K34" s="33"/>
    </row>
    <row r="35" spans="1:11" s="34" customFormat="1" ht="11.25" customHeight="1">
      <c r="A35" s="36" t="s">
        <v>27</v>
      </c>
      <c r="B35" s="30"/>
      <c r="C35" s="31">
        <v>36</v>
      </c>
      <c r="D35" s="31">
        <v>36</v>
      </c>
      <c r="E35" s="31">
        <v>36</v>
      </c>
      <c r="F35" s="32"/>
      <c r="G35" s="32"/>
      <c r="H35" s="122">
        <v>0.75</v>
      </c>
      <c r="I35" s="122">
        <v>0.75</v>
      </c>
      <c r="J35" s="122">
        <v>0.75</v>
      </c>
      <c r="K35" s="33"/>
    </row>
    <row r="36" spans="1:11" s="34" customFormat="1" ht="11.25" customHeight="1">
      <c r="A36" s="36" t="s">
        <v>28</v>
      </c>
      <c r="B36" s="30"/>
      <c r="C36" s="31">
        <v>280</v>
      </c>
      <c r="D36" s="31">
        <v>280</v>
      </c>
      <c r="E36" s="31">
        <v>283</v>
      </c>
      <c r="F36" s="32"/>
      <c r="G36" s="32"/>
      <c r="H36" s="122">
        <v>6.995</v>
      </c>
      <c r="I36" s="122">
        <v>6.995</v>
      </c>
      <c r="J36" s="122">
        <v>7.075</v>
      </c>
      <c r="K36" s="33"/>
    </row>
    <row r="37" spans="1:11" s="43" customFormat="1" ht="11.25" customHeight="1">
      <c r="A37" s="37" t="s">
        <v>29</v>
      </c>
      <c r="B37" s="38"/>
      <c r="C37" s="39">
        <v>539</v>
      </c>
      <c r="D37" s="39">
        <v>539</v>
      </c>
      <c r="E37" s="39">
        <v>495</v>
      </c>
      <c r="F37" s="40">
        <f>IF(D37&gt;0,100*E37/D37,0)</f>
        <v>91.83673469387755</v>
      </c>
      <c r="G37" s="41"/>
      <c r="H37" s="123">
        <v>12.884</v>
      </c>
      <c r="I37" s="124">
        <v>12.372</v>
      </c>
      <c r="J37" s="124">
        <v>12.289000000000001</v>
      </c>
      <c r="K37" s="42">
        <f>IF(I37&gt;0,100*J37/I37,0)</f>
        <v>99.32913029421275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19</v>
      </c>
      <c r="D39" s="39">
        <v>13</v>
      </c>
      <c r="E39" s="39">
        <v>19</v>
      </c>
      <c r="F39" s="40">
        <f>IF(D39&gt;0,100*E39/D39,0)</f>
        <v>146.15384615384616</v>
      </c>
      <c r="G39" s="41"/>
      <c r="H39" s="123">
        <v>0.357</v>
      </c>
      <c r="I39" s="124">
        <v>0.357</v>
      </c>
      <c r="J39" s="124">
        <v>0.348</v>
      </c>
      <c r="K39" s="42">
        <f>IF(I39&gt;0,100*J39/I39,0)</f>
        <v>97.47899159663865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>
        <v>1</v>
      </c>
      <c r="D41" s="31"/>
      <c r="E41" s="31"/>
      <c r="F41" s="32"/>
      <c r="G41" s="32"/>
      <c r="H41" s="122">
        <v>0.014</v>
      </c>
      <c r="I41" s="122"/>
      <c r="J41" s="122"/>
      <c r="K41" s="33"/>
    </row>
    <row r="42" spans="1:11" s="34" customFormat="1" ht="11.25" customHeight="1">
      <c r="A42" s="36" t="s">
        <v>32</v>
      </c>
      <c r="B42" s="30"/>
      <c r="C42" s="31">
        <v>8</v>
      </c>
      <c r="D42" s="31">
        <v>7</v>
      </c>
      <c r="E42" s="31">
        <v>7</v>
      </c>
      <c r="F42" s="32"/>
      <c r="G42" s="32"/>
      <c r="H42" s="122">
        <v>0.2</v>
      </c>
      <c r="I42" s="122">
        <v>0.175</v>
      </c>
      <c r="J42" s="122">
        <v>0.175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>
        <v>12</v>
      </c>
      <c r="F43" s="32"/>
      <c r="G43" s="32"/>
      <c r="H43" s="122"/>
      <c r="I43" s="122"/>
      <c r="J43" s="122">
        <v>0.456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>
        <v>3</v>
      </c>
      <c r="D45" s="31">
        <v>3</v>
      </c>
      <c r="E45" s="31">
        <v>3</v>
      </c>
      <c r="F45" s="32"/>
      <c r="G45" s="32"/>
      <c r="H45" s="122">
        <v>0.042</v>
      </c>
      <c r="I45" s="122">
        <v>0.06</v>
      </c>
      <c r="J45" s="122">
        <v>0.069</v>
      </c>
      <c r="K45" s="33"/>
    </row>
    <row r="46" spans="1:11" s="34" customFormat="1" ht="11.25" customHeight="1">
      <c r="A46" s="36" t="s">
        <v>36</v>
      </c>
      <c r="B46" s="30"/>
      <c r="C46" s="31">
        <v>7</v>
      </c>
      <c r="D46" s="31">
        <v>7</v>
      </c>
      <c r="E46" s="31">
        <v>7</v>
      </c>
      <c r="F46" s="32"/>
      <c r="G46" s="32"/>
      <c r="H46" s="122">
        <v>0.105</v>
      </c>
      <c r="I46" s="122">
        <v>0.105</v>
      </c>
      <c r="J46" s="122">
        <v>0.105</v>
      </c>
      <c r="K46" s="33"/>
    </row>
    <row r="47" spans="1:11" s="34" customFormat="1" ht="11.25" customHeight="1">
      <c r="A47" s="36" t="s">
        <v>37</v>
      </c>
      <c r="B47" s="30"/>
      <c r="C47" s="31">
        <v>90</v>
      </c>
      <c r="D47" s="31">
        <v>129</v>
      </c>
      <c r="E47" s="31">
        <v>130</v>
      </c>
      <c r="F47" s="32"/>
      <c r="G47" s="32"/>
      <c r="H47" s="122">
        <v>2.7</v>
      </c>
      <c r="I47" s="122">
        <v>3.999</v>
      </c>
      <c r="J47" s="122">
        <v>3.77</v>
      </c>
      <c r="K47" s="33"/>
    </row>
    <row r="48" spans="1:11" s="34" customFormat="1" ht="11.25" customHeight="1">
      <c r="A48" s="36" t="s">
        <v>38</v>
      </c>
      <c r="B48" s="30"/>
      <c r="C48" s="31">
        <v>26</v>
      </c>
      <c r="D48" s="31"/>
      <c r="E48" s="31">
        <v>1</v>
      </c>
      <c r="F48" s="32"/>
      <c r="G48" s="32"/>
      <c r="H48" s="122">
        <v>0.468</v>
      </c>
      <c r="I48" s="122"/>
      <c r="J48" s="122">
        <v>0.018</v>
      </c>
      <c r="K48" s="33"/>
    </row>
    <row r="49" spans="1:11" s="34" customFormat="1" ht="11.25" customHeight="1">
      <c r="A49" s="36" t="s">
        <v>39</v>
      </c>
      <c r="B49" s="30"/>
      <c r="C49" s="31">
        <v>5</v>
      </c>
      <c r="D49" s="31">
        <v>5</v>
      </c>
      <c r="E49" s="31">
        <v>5</v>
      </c>
      <c r="F49" s="32"/>
      <c r="G49" s="32"/>
      <c r="H49" s="122">
        <v>0.125</v>
      </c>
      <c r="I49" s="122">
        <v>0.125</v>
      </c>
      <c r="J49" s="122">
        <v>0.125</v>
      </c>
      <c r="K49" s="33"/>
    </row>
    <row r="50" spans="1:11" s="43" customFormat="1" ht="11.25" customHeight="1">
      <c r="A50" s="44" t="s">
        <v>40</v>
      </c>
      <c r="B50" s="38"/>
      <c r="C50" s="39">
        <v>140</v>
      </c>
      <c r="D50" s="39">
        <v>151</v>
      </c>
      <c r="E50" s="39">
        <v>165</v>
      </c>
      <c r="F50" s="40">
        <f>IF(D50&gt;0,100*E50/D50,0)</f>
        <v>109.27152317880795</v>
      </c>
      <c r="G50" s="41"/>
      <c r="H50" s="123">
        <v>3.654</v>
      </c>
      <c r="I50" s="124">
        <v>4.464</v>
      </c>
      <c r="J50" s="124">
        <v>4.718</v>
      </c>
      <c r="K50" s="42">
        <f>IF(I50&gt;0,100*J50/I50,0)</f>
        <v>105.68996415770609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/>
      <c r="E52" s="39">
        <v>1</v>
      </c>
      <c r="F52" s="40"/>
      <c r="G52" s="41"/>
      <c r="H52" s="123">
        <v>0.012</v>
      </c>
      <c r="I52" s="124"/>
      <c r="J52" s="124">
        <v>0.012</v>
      </c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2"/>
      <c r="I54" s="122"/>
      <c r="J54" s="122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2"/>
      <c r="I55" s="122"/>
      <c r="J55" s="122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/>
      <c r="I56" s="122"/>
      <c r="J56" s="122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/>
      <c r="I57" s="122"/>
      <c r="J57" s="122"/>
      <c r="K57" s="33"/>
    </row>
    <row r="58" spans="1:11" s="34" customFormat="1" ht="11.25" customHeight="1">
      <c r="A58" s="36" t="s">
        <v>46</v>
      </c>
      <c r="B58" s="30"/>
      <c r="C58" s="31">
        <v>22</v>
      </c>
      <c r="D58" s="31">
        <v>25</v>
      </c>
      <c r="E58" s="31">
        <v>25</v>
      </c>
      <c r="F58" s="32"/>
      <c r="G58" s="32"/>
      <c r="H58" s="122">
        <v>0.528</v>
      </c>
      <c r="I58" s="122">
        <v>0.6</v>
      </c>
      <c r="J58" s="122">
        <v>0.575</v>
      </c>
      <c r="K58" s="33"/>
    </row>
    <row r="59" spans="1:11" s="43" customFormat="1" ht="11.25" customHeight="1">
      <c r="A59" s="37" t="s">
        <v>47</v>
      </c>
      <c r="B59" s="38"/>
      <c r="C59" s="39">
        <v>22</v>
      </c>
      <c r="D59" s="39">
        <v>25</v>
      </c>
      <c r="E59" s="39">
        <v>25</v>
      </c>
      <c r="F59" s="40">
        <f>IF(D59&gt;0,100*E59/D59,0)</f>
        <v>100</v>
      </c>
      <c r="G59" s="41"/>
      <c r="H59" s="123">
        <v>0.528</v>
      </c>
      <c r="I59" s="124">
        <v>0.6</v>
      </c>
      <c r="J59" s="124">
        <v>0.575</v>
      </c>
      <c r="K59" s="42">
        <f>IF(I59&gt;0,100*J59/I59,0)</f>
        <v>95.83333333333333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161</v>
      </c>
      <c r="D61" s="31">
        <v>250</v>
      </c>
      <c r="E61" s="31">
        <v>160</v>
      </c>
      <c r="F61" s="32"/>
      <c r="G61" s="32"/>
      <c r="H61" s="122">
        <v>5.635</v>
      </c>
      <c r="I61" s="122">
        <v>7</v>
      </c>
      <c r="J61" s="122">
        <v>4.8</v>
      </c>
      <c r="K61" s="33"/>
    </row>
    <row r="62" spans="1:11" s="34" customFormat="1" ht="11.25" customHeight="1">
      <c r="A62" s="36" t="s">
        <v>49</v>
      </c>
      <c r="B62" s="30"/>
      <c r="C62" s="31">
        <v>60</v>
      </c>
      <c r="D62" s="31">
        <v>62</v>
      </c>
      <c r="E62" s="31">
        <v>60</v>
      </c>
      <c r="F62" s="32"/>
      <c r="G62" s="32"/>
      <c r="H62" s="122">
        <v>1.2</v>
      </c>
      <c r="I62" s="122">
        <v>1.2</v>
      </c>
      <c r="J62" s="122">
        <v>1.6</v>
      </c>
      <c r="K62" s="33"/>
    </row>
    <row r="63" spans="1:11" s="34" customFormat="1" ht="11.25" customHeight="1">
      <c r="A63" s="36" t="s">
        <v>50</v>
      </c>
      <c r="B63" s="30"/>
      <c r="C63" s="31">
        <v>91</v>
      </c>
      <c r="D63" s="31">
        <v>77</v>
      </c>
      <c r="E63" s="31">
        <v>106</v>
      </c>
      <c r="F63" s="32"/>
      <c r="G63" s="32"/>
      <c r="H63" s="122">
        <v>2.5</v>
      </c>
      <c r="I63" s="122">
        <v>2.5</v>
      </c>
      <c r="J63" s="122">
        <v>3.18</v>
      </c>
      <c r="K63" s="33"/>
    </row>
    <row r="64" spans="1:11" s="43" customFormat="1" ht="11.25" customHeight="1">
      <c r="A64" s="37" t="s">
        <v>51</v>
      </c>
      <c r="B64" s="38"/>
      <c r="C64" s="39">
        <v>312</v>
      </c>
      <c r="D64" s="39">
        <v>389</v>
      </c>
      <c r="E64" s="39">
        <v>326</v>
      </c>
      <c r="F64" s="40">
        <f>IF(D64&gt;0,100*E64/D64,0)</f>
        <v>83.80462724935732</v>
      </c>
      <c r="G64" s="41"/>
      <c r="H64" s="123">
        <v>9.335</v>
      </c>
      <c r="I64" s="124">
        <v>10.7</v>
      </c>
      <c r="J64" s="124">
        <v>9.58</v>
      </c>
      <c r="K64" s="42">
        <f>IF(I64&gt;0,100*J64/I64,0)</f>
        <v>89.53271028037383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492</v>
      </c>
      <c r="D66" s="39">
        <v>492</v>
      </c>
      <c r="E66" s="39">
        <v>492</v>
      </c>
      <c r="F66" s="40">
        <f>IF(D66&gt;0,100*E66/D66,0)</f>
        <v>100</v>
      </c>
      <c r="G66" s="41"/>
      <c r="H66" s="123">
        <v>12.177</v>
      </c>
      <c r="I66" s="124">
        <v>12.177</v>
      </c>
      <c r="J66" s="124">
        <v>12.969</v>
      </c>
      <c r="K66" s="42">
        <f>IF(I66&gt;0,100*J66/I66,0)</f>
        <v>106.5040650406504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2"/>
      <c r="I68" s="122"/>
      <c r="J68" s="122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2"/>
      <c r="I69" s="122"/>
      <c r="J69" s="122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3"/>
      <c r="I70" s="124"/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89</v>
      </c>
      <c r="D72" s="31">
        <v>186</v>
      </c>
      <c r="E72" s="31">
        <v>186</v>
      </c>
      <c r="F72" s="32"/>
      <c r="G72" s="32"/>
      <c r="H72" s="122">
        <v>1.233</v>
      </c>
      <c r="I72" s="122">
        <v>2.635</v>
      </c>
      <c r="J72" s="122">
        <v>6.662</v>
      </c>
      <c r="K72" s="33"/>
    </row>
    <row r="73" spans="1:11" s="34" customFormat="1" ht="11.25" customHeight="1">
      <c r="A73" s="36" t="s">
        <v>57</v>
      </c>
      <c r="B73" s="30"/>
      <c r="C73" s="31">
        <v>6</v>
      </c>
      <c r="D73" s="31">
        <v>6</v>
      </c>
      <c r="E73" s="31">
        <v>6</v>
      </c>
      <c r="F73" s="32"/>
      <c r="G73" s="32"/>
      <c r="H73" s="122">
        <v>0.249</v>
      </c>
      <c r="I73" s="122">
        <v>0.11</v>
      </c>
      <c r="J73" s="122">
        <v>0.108</v>
      </c>
      <c r="K73" s="33"/>
    </row>
    <row r="74" spans="1:11" s="34" customFormat="1" ht="11.25" customHeight="1">
      <c r="A74" s="36" t="s">
        <v>58</v>
      </c>
      <c r="B74" s="30"/>
      <c r="C74" s="31">
        <v>24</v>
      </c>
      <c r="D74" s="31">
        <v>25</v>
      </c>
      <c r="E74" s="31">
        <v>25</v>
      </c>
      <c r="F74" s="32"/>
      <c r="G74" s="32"/>
      <c r="H74" s="122">
        <v>0.48</v>
      </c>
      <c r="I74" s="122">
        <v>0.5</v>
      </c>
      <c r="J74" s="122">
        <v>0.5</v>
      </c>
      <c r="K74" s="33"/>
    </row>
    <row r="75" spans="1:11" s="34" customFormat="1" ht="11.25" customHeight="1">
      <c r="A75" s="36" t="s">
        <v>59</v>
      </c>
      <c r="B75" s="30"/>
      <c r="C75" s="31">
        <v>220</v>
      </c>
      <c r="D75" s="31">
        <v>251</v>
      </c>
      <c r="E75" s="31">
        <v>284</v>
      </c>
      <c r="F75" s="32"/>
      <c r="G75" s="32"/>
      <c r="H75" s="122">
        <v>7.476</v>
      </c>
      <c r="I75" s="122">
        <v>7.654</v>
      </c>
      <c r="J75" s="122">
        <v>10.54102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2"/>
      <c r="I76" s="122"/>
      <c r="J76" s="122"/>
      <c r="K76" s="33"/>
    </row>
    <row r="77" spans="1:11" s="34" customFormat="1" ht="11.25" customHeight="1">
      <c r="A77" s="36" t="s">
        <v>61</v>
      </c>
      <c r="B77" s="30"/>
      <c r="C77" s="31">
        <v>5</v>
      </c>
      <c r="D77" s="31">
        <v>6</v>
      </c>
      <c r="E77" s="31">
        <v>5</v>
      </c>
      <c r="F77" s="32"/>
      <c r="G77" s="32"/>
      <c r="H77" s="122">
        <v>0.125</v>
      </c>
      <c r="I77" s="122">
        <v>0.112</v>
      </c>
      <c r="J77" s="122">
        <v>0.1</v>
      </c>
      <c r="K77" s="33"/>
    </row>
    <row r="78" spans="1:11" s="34" customFormat="1" ht="11.25" customHeight="1">
      <c r="A78" s="36" t="s">
        <v>62</v>
      </c>
      <c r="B78" s="30"/>
      <c r="C78" s="31">
        <v>9</v>
      </c>
      <c r="D78" s="31">
        <v>9</v>
      </c>
      <c r="E78" s="31">
        <v>9</v>
      </c>
      <c r="F78" s="32"/>
      <c r="G78" s="32"/>
      <c r="H78" s="122">
        <v>0.216</v>
      </c>
      <c r="I78" s="122">
        <v>0.216</v>
      </c>
      <c r="J78" s="122">
        <v>0.216</v>
      </c>
      <c r="K78" s="33"/>
    </row>
    <row r="79" spans="1:11" s="34" customFormat="1" ht="11.25" customHeight="1">
      <c r="A79" s="36" t="s">
        <v>63</v>
      </c>
      <c r="B79" s="30"/>
      <c r="C79" s="31">
        <v>6</v>
      </c>
      <c r="D79" s="31">
        <v>15</v>
      </c>
      <c r="E79" s="31">
        <v>10</v>
      </c>
      <c r="F79" s="32"/>
      <c r="G79" s="32"/>
      <c r="H79" s="122">
        <v>0.135</v>
      </c>
      <c r="I79" s="122">
        <v>0.2</v>
      </c>
      <c r="J79" s="122">
        <v>0.105</v>
      </c>
      <c r="K79" s="33"/>
    </row>
    <row r="80" spans="1:11" s="43" customFormat="1" ht="11.25" customHeight="1">
      <c r="A80" s="44" t="s">
        <v>64</v>
      </c>
      <c r="B80" s="38"/>
      <c r="C80" s="39">
        <v>359</v>
      </c>
      <c r="D80" s="39">
        <v>498</v>
      </c>
      <c r="E80" s="39">
        <v>525</v>
      </c>
      <c r="F80" s="40">
        <f>IF(D80&gt;0,100*E80/D80,0)</f>
        <v>105.42168674698796</v>
      </c>
      <c r="G80" s="41"/>
      <c r="H80" s="123">
        <v>9.914</v>
      </c>
      <c r="I80" s="124">
        <v>11.426999999999998</v>
      </c>
      <c r="J80" s="124">
        <v>18.232020000000002</v>
      </c>
      <c r="K80" s="42">
        <f>IF(I80&gt;0,100*J80/I80,0)</f>
        <v>159.5521134155947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>
        <v>51</v>
      </c>
      <c r="D82" s="31">
        <v>42</v>
      </c>
      <c r="E82" s="31">
        <v>51</v>
      </c>
      <c r="F82" s="32"/>
      <c r="G82" s="32"/>
      <c r="H82" s="122">
        <v>1.03</v>
      </c>
      <c r="I82" s="122">
        <v>0.85</v>
      </c>
      <c r="J82" s="122">
        <v>1.03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2"/>
      <c r="I83" s="122"/>
      <c r="J83" s="122"/>
      <c r="K83" s="33"/>
    </row>
    <row r="84" spans="1:11" s="43" customFormat="1" ht="11.25" customHeight="1">
      <c r="A84" s="37" t="s">
        <v>67</v>
      </c>
      <c r="B84" s="38"/>
      <c r="C84" s="39">
        <v>51</v>
      </c>
      <c r="D84" s="39">
        <v>42</v>
      </c>
      <c r="E84" s="39">
        <v>51</v>
      </c>
      <c r="F84" s="40">
        <f>IF(D84&gt;0,100*E84/D84,0)</f>
        <v>121.42857142857143</v>
      </c>
      <c r="G84" s="41"/>
      <c r="H84" s="123">
        <v>1.03</v>
      </c>
      <c r="I84" s="124">
        <v>0.85</v>
      </c>
      <c r="J84" s="124">
        <v>1.03</v>
      </c>
      <c r="K84" s="42">
        <f>IF(I84&gt;0,100*J84/I84,0)</f>
        <v>121.1764705882353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2231</v>
      </c>
      <c r="D86" s="31">
        <v>2443</v>
      </c>
      <c r="E86" s="31">
        <v>2404</v>
      </c>
      <c r="F86" s="32">
        <f>IF(D86&gt;0,100*E86/D86,0)</f>
        <v>98.4036021285305</v>
      </c>
      <c r="G86" s="32"/>
      <c r="H86" s="122">
        <v>58.687000000000005</v>
      </c>
      <c r="I86" s="122">
        <v>61.623</v>
      </c>
      <c r="J86" s="122">
        <v>68.53802</v>
      </c>
      <c r="K86" s="33">
        <f>IF(I86&gt;0,100*J86/I86,0)</f>
        <v>111.2214919753988</v>
      </c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2231</v>
      </c>
      <c r="D89" s="54">
        <v>2443</v>
      </c>
      <c r="E89" s="54">
        <v>2404</v>
      </c>
      <c r="F89" s="55">
        <f>IF(D89&gt;0,100*E89/D89,0)</f>
        <v>98.4036021285305</v>
      </c>
      <c r="G89" s="41"/>
      <c r="H89" s="127">
        <v>58.687000000000005</v>
      </c>
      <c r="I89" s="128">
        <v>61.623</v>
      </c>
      <c r="J89" s="128">
        <v>68.53802</v>
      </c>
      <c r="K89" s="55">
        <f>IF(I89&gt;0,100*J89/I89,0)</f>
        <v>111.2214919753988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</v>
      </c>
      <c r="D9" s="31">
        <v>1</v>
      </c>
      <c r="E9" s="31">
        <v>1</v>
      </c>
      <c r="F9" s="32"/>
      <c r="G9" s="32"/>
      <c r="H9" s="122">
        <v>0.020833333333333336</v>
      </c>
      <c r="I9" s="122">
        <v>0.021</v>
      </c>
      <c r="J9" s="122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/>
      <c r="I10" s="122"/>
      <c r="J10" s="122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/>
      <c r="I11" s="122"/>
      <c r="J11" s="122"/>
      <c r="K11" s="33"/>
    </row>
    <row r="12" spans="1:11" s="34" customFormat="1" ht="11.25" customHeight="1">
      <c r="A12" s="36" t="s">
        <v>11</v>
      </c>
      <c r="B12" s="30"/>
      <c r="C12" s="31">
        <v>3</v>
      </c>
      <c r="D12" s="31">
        <v>3</v>
      </c>
      <c r="E12" s="31">
        <v>3.35</v>
      </c>
      <c r="F12" s="32"/>
      <c r="G12" s="32"/>
      <c r="H12" s="122">
        <v>0.07107583333333334</v>
      </c>
      <c r="I12" s="122">
        <v>0.07146666666666666</v>
      </c>
      <c r="J12" s="122"/>
      <c r="K12" s="33"/>
    </row>
    <row r="13" spans="1:11" s="43" customFormat="1" ht="11.25" customHeight="1">
      <c r="A13" s="37" t="s">
        <v>12</v>
      </c>
      <c r="B13" s="38"/>
      <c r="C13" s="39">
        <v>4</v>
      </c>
      <c r="D13" s="39">
        <v>4</v>
      </c>
      <c r="E13" s="39">
        <v>4.35</v>
      </c>
      <c r="F13" s="40">
        <f>IF(D13&gt;0,100*E13/D13,0)</f>
        <v>108.74999999999999</v>
      </c>
      <c r="G13" s="41"/>
      <c r="H13" s="123">
        <v>0.09190916666666668</v>
      </c>
      <c r="I13" s="124">
        <v>0.09246666666666667</v>
      </c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>
        <v>1</v>
      </c>
      <c r="D15" s="39">
        <v>1</v>
      </c>
      <c r="E15" s="39">
        <v>1</v>
      </c>
      <c r="F15" s="40">
        <f>IF(D15&gt;0,100*E15/D15,0)</f>
        <v>100</v>
      </c>
      <c r="G15" s="41"/>
      <c r="H15" s="123">
        <v>0.02</v>
      </c>
      <c r="I15" s="124">
        <v>0.01</v>
      </c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>
        <v>3</v>
      </c>
      <c r="D17" s="39">
        <v>3</v>
      </c>
      <c r="E17" s="39">
        <v>3</v>
      </c>
      <c r="F17" s="40">
        <f>IF(D17&gt;0,100*E17/D17,0)</f>
        <v>100</v>
      </c>
      <c r="G17" s="41"/>
      <c r="H17" s="123">
        <v>0.016</v>
      </c>
      <c r="I17" s="124">
        <v>0.016</v>
      </c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>
        <v>35</v>
      </c>
      <c r="D19" s="31">
        <v>35</v>
      </c>
      <c r="E19" s="31">
        <v>35</v>
      </c>
      <c r="F19" s="32"/>
      <c r="G19" s="32"/>
      <c r="H19" s="122">
        <v>0.341</v>
      </c>
      <c r="I19" s="122">
        <v>0.341</v>
      </c>
      <c r="J19" s="122"/>
      <c r="K19" s="33"/>
    </row>
    <row r="20" spans="1:11" s="34" customFormat="1" ht="11.25" customHeight="1">
      <c r="A20" s="36" t="s">
        <v>16</v>
      </c>
      <c r="B20" s="30"/>
      <c r="C20" s="31">
        <v>2</v>
      </c>
      <c r="D20" s="31">
        <v>2</v>
      </c>
      <c r="E20" s="31">
        <v>2</v>
      </c>
      <c r="F20" s="32"/>
      <c r="G20" s="32"/>
      <c r="H20" s="122">
        <v>0.031</v>
      </c>
      <c r="I20" s="122">
        <v>0.031</v>
      </c>
      <c r="J20" s="122"/>
      <c r="K20" s="33"/>
    </row>
    <row r="21" spans="1:11" s="34" customFormat="1" ht="11.25" customHeight="1">
      <c r="A21" s="36" t="s">
        <v>17</v>
      </c>
      <c r="B21" s="30"/>
      <c r="C21" s="31">
        <v>2</v>
      </c>
      <c r="D21" s="31">
        <v>2</v>
      </c>
      <c r="E21" s="31">
        <v>2</v>
      </c>
      <c r="F21" s="32"/>
      <c r="G21" s="32"/>
      <c r="H21" s="122">
        <v>0.031</v>
      </c>
      <c r="I21" s="122">
        <v>0.031</v>
      </c>
      <c r="J21" s="122"/>
      <c r="K21" s="33"/>
    </row>
    <row r="22" spans="1:11" s="43" customFormat="1" ht="11.25" customHeight="1">
      <c r="A22" s="37" t="s">
        <v>18</v>
      </c>
      <c r="B22" s="38"/>
      <c r="C22" s="39">
        <v>39</v>
      </c>
      <c r="D22" s="39">
        <v>39</v>
      </c>
      <c r="E22" s="39">
        <v>39</v>
      </c>
      <c r="F22" s="40">
        <f>IF(D22&gt;0,100*E22/D22,0)</f>
        <v>100</v>
      </c>
      <c r="G22" s="41"/>
      <c r="H22" s="123">
        <v>0.403</v>
      </c>
      <c r="I22" s="124">
        <v>0.403</v>
      </c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780</v>
      </c>
      <c r="D24" s="39">
        <v>733</v>
      </c>
      <c r="E24" s="39">
        <v>780</v>
      </c>
      <c r="F24" s="40">
        <f>IF(D24&gt;0,100*E24/D24,0)</f>
        <v>106.41200545702593</v>
      </c>
      <c r="G24" s="41"/>
      <c r="H24" s="123">
        <v>17.193</v>
      </c>
      <c r="I24" s="124">
        <v>15.034</v>
      </c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10</v>
      </c>
      <c r="D26" s="39">
        <v>10</v>
      </c>
      <c r="E26" s="39">
        <v>8</v>
      </c>
      <c r="F26" s="40">
        <f>IF(D26&gt;0,100*E26/D26,0)</f>
        <v>80</v>
      </c>
      <c r="G26" s="41"/>
      <c r="H26" s="123">
        <v>0.22</v>
      </c>
      <c r="I26" s="124">
        <v>0.18</v>
      </c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>
        <v>124</v>
      </c>
      <c r="D28" s="31">
        <v>124</v>
      </c>
      <c r="E28" s="31">
        <v>124</v>
      </c>
      <c r="F28" s="32"/>
      <c r="G28" s="32"/>
      <c r="H28" s="122">
        <v>2.232</v>
      </c>
      <c r="I28" s="122">
        <v>2.232</v>
      </c>
      <c r="J28" s="122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/>
      <c r="I29" s="122"/>
      <c r="J29" s="122"/>
      <c r="K29" s="33"/>
    </row>
    <row r="30" spans="1:11" s="34" customFormat="1" ht="11.25" customHeight="1">
      <c r="A30" s="36" t="s">
        <v>23</v>
      </c>
      <c r="B30" s="30"/>
      <c r="C30" s="31"/>
      <c r="D30" s="31">
        <v>55</v>
      </c>
      <c r="E30" s="31">
        <v>55</v>
      </c>
      <c r="F30" s="32"/>
      <c r="G30" s="32"/>
      <c r="H30" s="122"/>
      <c r="I30" s="122">
        <v>1.1</v>
      </c>
      <c r="J30" s="122"/>
      <c r="K30" s="33"/>
    </row>
    <row r="31" spans="1:11" s="43" customFormat="1" ht="11.25" customHeight="1">
      <c r="A31" s="44" t="s">
        <v>24</v>
      </c>
      <c r="B31" s="38"/>
      <c r="C31" s="39">
        <v>124</v>
      </c>
      <c r="D31" s="39">
        <v>179</v>
      </c>
      <c r="E31" s="39">
        <v>179</v>
      </c>
      <c r="F31" s="40">
        <f>IF(D31&gt;0,100*E31/D31,0)</f>
        <v>100</v>
      </c>
      <c r="G31" s="41"/>
      <c r="H31" s="123">
        <v>2.232</v>
      </c>
      <c r="I31" s="124">
        <v>3.3320000000000003</v>
      </c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126</v>
      </c>
      <c r="D33" s="31">
        <v>100</v>
      </c>
      <c r="E33" s="31">
        <v>100</v>
      </c>
      <c r="F33" s="32"/>
      <c r="G33" s="32"/>
      <c r="H33" s="122">
        <v>1.06</v>
      </c>
      <c r="I33" s="122">
        <v>0.757</v>
      </c>
      <c r="J33" s="122"/>
      <c r="K33" s="33"/>
    </row>
    <row r="34" spans="1:11" s="34" customFormat="1" ht="11.25" customHeight="1">
      <c r="A34" s="36" t="s">
        <v>26</v>
      </c>
      <c r="B34" s="30"/>
      <c r="C34" s="31">
        <v>21</v>
      </c>
      <c r="D34" s="31">
        <v>21</v>
      </c>
      <c r="E34" s="31">
        <v>19</v>
      </c>
      <c r="F34" s="32"/>
      <c r="G34" s="32"/>
      <c r="H34" s="122">
        <v>0.298</v>
      </c>
      <c r="I34" s="122">
        <v>0.291</v>
      </c>
      <c r="J34" s="122"/>
      <c r="K34" s="33"/>
    </row>
    <row r="35" spans="1:11" s="34" customFormat="1" ht="11.25" customHeight="1">
      <c r="A35" s="36" t="s">
        <v>27</v>
      </c>
      <c r="B35" s="30"/>
      <c r="C35" s="31">
        <v>37</v>
      </c>
      <c r="D35" s="31">
        <v>30</v>
      </c>
      <c r="E35" s="31">
        <v>30</v>
      </c>
      <c r="F35" s="32"/>
      <c r="G35" s="32"/>
      <c r="H35" s="122">
        <v>0.56</v>
      </c>
      <c r="I35" s="122">
        <v>0.45</v>
      </c>
      <c r="J35" s="122"/>
      <c r="K35" s="33"/>
    </row>
    <row r="36" spans="1:11" s="34" customFormat="1" ht="11.25" customHeight="1">
      <c r="A36" s="36" t="s">
        <v>28</v>
      </c>
      <c r="B36" s="30"/>
      <c r="C36" s="31">
        <v>106</v>
      </c>
      <c r="D36" s="31">
        <v>106</v>
      </c>
      <c r="E36" s="31">
        <v>106</v>
      </c>
      <c r="F36" s="32"/>
      <c r="G36" s="32"/>
      <c r="H36" s="122">
        <v>1.591</v>
      </c>
      <c r="I36" s="122">
        <v>1.59</v>
      </c>
      <c r="J36" s="122"/>
      <c r="K36" s="33"/>
    </row>
    <row r="37" spans="1:11" s="43" customFormat="1" ht="11.25" customHeight="1">
      <c r="A37" s="37" t="s">
        <v>29</v>
      </c>
      <c r="B37" s="38"/>
      <c r="C37" s="39">
        <v>290</v>
      </c>
      <c r="D37" s="39">
        <v>257</v>
      </c>
      <c r="E37" s="39">
        <v>255</v>
      </c>
      <c r="F37" s="40">
        <f>IF(D37&gt;0,100*E37/D37,0)</f>
        <v>99.22178988326849</v>
      </c>
      <c r="G37" s="41"/>
      <c r="H37" s="123">
        <v>3.5090000000000003</v>
      </c>
      <c r="I37" s="124">
        <v>3.088</v>
      </c>
      <c r="J37" s="12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19</v>
      </c>
      <c r="D39" s="39">
        <v>19</v>
      </c>
      <c r="E39" s="39">
        <v>9</v>
      </c>
      <c r="F39" s="40">
        <f>IF(D39&gt;0,100*E39/D39,0)</f>
        <v>47.36842105263158</v>
      </c>
      <c r="G39" s="41"/>
      <c r="H39" s="123">
        <v>0.354</v>
      </c>
      <c r="I39" s="124">
        <v>0.195</v>
      </c>
      <c r="J39" s="12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2"/>
      <c r="I41" s="122"/>
      <c r="J41" s="122"/>
      <c r="K41" s="33"/>
    </row>
    <row r="42" spans="1:11" s="34" customFormat="1" ht="11.25" customHeight="1">
      <c r="A42" s="36" t="s">
        <v>32</v>
      </c>
      <c r="B42" s="30"/>
      <c r="C42" s="31"/>
      <c r="D42" s="31">
        <v>32</v>
      </c>
      <c r="E42" s="31">
        <v>32</v>
      </c>
      <c r="F42" s="32"/>
      <c r="G42" s="32"/>
      <c r="H42" s="122"/>
      <c r="I42" s="122">
        <v>0.8</v>
      </c>
      <c r="J42" s="122"/>
      <c r="K42" s="33"/>
    </row>
    <row r="43" spans="1:11" s="34" customFormat="1" ht="11.25" customHeight="1">
      <c r="A43" s="36" t="s">
        <v>33</v>
      </c>
      <c r="B43" s="30"/>
      <c r="C43" s="31">
        <v>2</v>
      </c>
      <c r="D43" s="31">
        <v>2</v>
      </c>
      <c r="E43" s="31">
        <v>2</v>
      </c>
      <c r="F43" s="32"/>
      <c r="G43" s="32"/>
      <c r="H43" s="122">
        <v>0.03</v>
      </c>
      <c r="I43" s="122">
        <v>0.024</v>
      </c>
      <c r="J43" s="122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>
        <v>5</v>
      </c>
      <c r="D45" s="31">
        <v>5</v>
      </c>
      <c r="E45" s="31">
        <v>5</v>
      </c>
      <c r="F45" s="32"/>
      <c r="G45" s="32"/>
      <c r="H45" s="122">
        <v>0.1</v>
      </c>
      <c r="I45" s="122">
        <v>0.12</v>
      </c>
      <c r="J45" s="122"/>
      <c r="K45" s="33"/>
    </row>
    <row r="46" spans="1:11" s="34" customFormat="1" ht="11.25" customHeight="1">
      <c r="A46" s="36" t="s">
        <v>36</v>
      </c>
      <c r="B46" s="30"/>
      <c r="C46" s="31">
        <v>26</v>
      </c>
      <c r="D46" s="31">
        <v>26</v>
      </c>
      <c r="E46" s="31">
        <v>26</v>
      </c>
      <c r="F46" s="32"/>
      <c r="G46" s="32"/>
      <c r="H46" s="122">
        <v>0.39</v>
      </c>
      <c r="I46" s="122">
        <v>0.39</v>
      </c>
      <c r="J46" s="122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2"/>
      <c r="I47" s="122"/>
      <c r="J47" s="122"/>
      <c r="K47" s="33"/>
    </row>
    <row r="48" spans="1:11" s="34" customFormat="1" ht="11.25" customHeight="1">
      <c r="A48" s="36" t="s">
        <v>38</v>
      </c>
      <c r="B48" s="30"/>
      <c r="C48" s="31">
        <v>232</v>
      </c>
      <c r="D48" s="31">
        <v>274</v>
      </c>
      <c r="E48" s="31">
        <v>274</v>
      </c>
      <c r="F48" s="32"/>
      <c r="G48" s="32"/>
      <c r="H48" s="122">
        <v>3.48</v>
      </c>
      <c r="I48" s="122">
        <v>6.014</v>
      </c>
      <c r="J48" s="122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2"/>
      <c r="I49" s="122"/>
      <c r="J49" s="122"/>
      <c r="K49" s="33"/>
    </row>
    <row r="50" spans="1:11" s="43" customFormat="1" ht="11.25" customHeight="1">
      <c r="A50" s="44" t="s">
        <v>40</v>
      </c>
      <c r="B50" s="38"/>
      <c r="C50" s="39">
        <v>265</v>
      </c>
      <c r="D50" s="39">
        <v>339</v>
      </c>
      <c r="E50" s="39">
        <v>339</v>
      </c>
      <c r="F50" s="40">
        <f>IF(D50&gt;0,100*E50/D50,0)</f>
        <v>100</v>
      </c>
      <c r="G50" s="41"/>
      <c r="H50" s="123">
        <v>4</v>
      </c>
      <c r="I50" s="124">
        <v>7.348000000000001</v>
      </c>
      <c r="J50" s="12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>
        <v>1</v>
      </c>
      <c r="E52" s="39">
        <v>1</v>
      </c>
      <c r="F52" s="40">
        <f>IF(D52&gt;0,100*E52/D52,0)</f>
        <v>100</v>
      </c>
      <c r="G52" s="41"/>
      <c r="H52" s="123">
        <v>0.018</v>
      </c>
      <c r="I52" s="124">
        <v>0.018</v>
      </c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>
        <v>325</v>
      </c>
      <c r="D54" s="31">
        <v>200</v>
      </c>
      <c r="E54" s="31">
        <v>200</v>
      </c>
      <c r="F54" s="32"/>
      <c r="G54" s="32"/>
      <c r="H54" s="122">
        <v>6.875</v>
      </c>
      <c r="I54" s="122">
        <v>5.4</v>
      </c>
      <c r="J54" s="122"/>
      <c r="K54" s="33"/>
    </row>
    <row r="55" spans="1:11" s="34" customFormat="1" ht="11.25" customHeight="1">
      <c r="A55" s="36" t="s">
        <v>43</v>
      </c>
      <c r="B55" s="30"/>
      <c r="C55" s="31">
        <v>15</v>
      </c>
      <c r="D55" s="31">
        <v>8</v>
      </c>
      <c r="E55" s="31">
        <v>8</v>
      </c>
      <c r="F55" s="32"/>
      <c r="G55" s="32"/>
      <c r="H55" s="122">
        <v>0.24</v>
      </c>
      <c r="I55" s="122">
        <v>0.128</v>
      </c>
      <c r="J55" s="122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/>
      <c r="I56" s="122"/>
      <c r="J56" s="122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/>
      <c r="I57" s="122"/>
      <c r="J57" s="122"/>
      <c r="K57" s="33"/>
    </row>
    <row r="58" spans="1:11" s="34" customFormat="1" ht="11.25" customHeight="1">
      <c r="A58" s="36" t="s">
        <v>46</v>
      </c>
      <c r="B58" s="30"/>
      <c r="C58" s="31">
        <v>15</v>
      </c>
      <c r="D58" s="31">
        <v>15</v>
      </c>
      <c r="E58" s="31">
        <v>7</v>
      </c>
      <c r="F58" s="32"/>
      <c r="G58" s="32"/>
      <c r="H58" s="122">
        <v>0.27</v>
      </c>
      <c r="I58" s="122">
        <v>0.27</v>
      </c>
      <c r="J58" s="122"/>
      <c r="K58" s="33"/>
    </row>
    <row r="59" spans="1:11" s="43" customFormat="1" ht="11.25" customHeight="1">
      <c r="A59" s="37" t="s">
        <v>47</v>
      </c>
      <c r="B59" s="38"/>
      <c r="C59" s="39">
        <v>355</v>
      </c>
      <c r="D59" s="39">
        <v>223</v>
      </c>
      <c r="E59" s="39">
        <v>215</v>
      </c>
      <c r="F59" s="40">
        <f>IF(D59&gt;0,100*E59/D59,0)</f>
        <v>96.41255605381166</v>
      </c>
      <c r="G59" s="41"/>
      <c r="H59" s="123">
        <v>7.385</v>
      </c>
      <c r="I59" s="124">
        <v>5.798</v>
      </c>
      <c r="J59" s="1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180</v>
      </c>
      <c r="D61" s="31">
        <v>300</v>
      </c>
      <c r="E61" s="31">
        <v>320</v>
      </c>
      <c r="F61" s="32"/>
      <c r="G61" s="32"/>
      <c r="H61" s="122">
        <v>5</v>
      </c>
      <c r="I61" s="122">
        <v>7.5</v>
      </c>
      <c r="J61" s="122"/>
      <c r="K61" s="33"/>
    </row>
    <row r="62" spans="1:11" s="34" customFormat="1" ht="11.25" customHeight="1">
      <c r="A62" s="36" t="s">
        <v>49</v>
      </c>
      <c r="B62" s="30"/>
      <c r="C62" s="31">
        <v>21</v>
      </c>
      <c r="D62" s="31">
        <v>20</v>
      </c>
      <c r="E62" s="31">
        <v>20</v>
      </c>
      <c r="F62" s="32"/>
      <c r="G62" s="32"/>
      <c r="H62" s="122">
        <v>0.425</v>
      </c>
      <c r="I62" s="122">
        <v>0.45</v>
      </c>
      <c r="J62" s="122"/>
      <c r="K62" s="33"/>
    </row>
    <row r="63" spans="1:11" s="34" customFormat="1" ht="11.25" customHeight="1">
      <c r="A63" s="36" t="s">
        <v>50</v>
      </c>
      <c r="B63" s="30"/>
      <c r="C63" s="31">
        <v>166</v>
      </c>
      <c r="D63" s="31">
        <v>179</v>
      </c>
      <c r="E63" s="31">
        <v>179</v>
      </c>
      <c r="F63" s="32"/>
      <c r="G63" s="32"/>
      <c r="H63" s="122">
        <v>2.2</v>
      </c>
      <c r="I63" s="122">
        <v>3.27</v>
      </c>
      <c r="J63" s="122"/>
      <c r="K63" s="33"/>
    </row>
    <row r="64" spans="1:11" s="43" customFormat="1" ht="11.25" customHeight="1">
      <c r="A64" s="37" t="s">
        <v>51</v>
      </c>
      <c r="B64" s="38"/>
      <c r="C64" s="39">
        <v>367</v>
      </c>
      <c r="D64" s="39">
        <v>499</v>
      </c>
      <c r="E64" s="39">
        <v>519</v>
      </c>
      <c r="F64" s="40">
        <f>IF(D64&gt;0,100*E64/D64,0)</f>
        <v>104.00801603206413</v>
      </c>
      <c r="G64" s="41"/>
      <c r="H64" s="123">
        <v>7.625</v>
      </c>
      <c r="I64" s="124">
        <v>11.22</v>
      </c>
      <c r="J64" s="12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127</v>
      </c>
      <c r="D66" s="39">
        <v>127</v>
      </c>
      <c r="E66" s="39">
        <v>117</v>
      </c>
      <c r="F66" s="40">
        <f>IF(D66&gt;0,100*E66/D66,0)</f>
        <v>92.1259842519685</v>
      </c>
      <c r="G66" s="41"/>
      <c r="H66" s="123">
        <v>2.35</v>
      </c>
      <c r="I66" s="124">
        <v>1.997</v>
      </c>
      <c r="J66" s="12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>
        <v>259</v>
      </c>
      <c r="D68" s="31">
        <v>300</v>
      </c>
      <c r="E68" s="31">
        <v>300</v>
      </c>
      <c r="F68" s="32"/>
      <c r="G68" s="32"/>
      <c r="H68" s="122">
        <v>4.2</v>
      </c>
      <c r="I68" s="122">
        <v>5</v>
      </c>
      <c r="J68" s="122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2"/>
      <c r="I69" s="122"/>
      <c r="J69" s="122"/>
      <c r="K69" s="33"/>
    </row>
    <row r="70" spans="1:11" s="43" customFormat="1" ht="11.25" customHeight="1">
      <c r="A70" s="37" t="s">
        <v>55</v>
      </c>
      <c r="B70" s="38"/>
      <c r="C70" s="39">
        <v>259</v>
      </c>
      <c r="D70" s="39">
        <v>300</v>
      </c>
      <c r="E70" s="39">
        <v>300</v>
      </c>
      <c r="F70" s="40">
        <f>IF(D70&gt;0,100*E70/D70,0)</f>
        <v>100</v>
      </c>
      <c r="G70" s="41"/>
      <c r="H70" s="123">
        <v>4.2</v>
      </c>
      <c r="I70" s="124">
        <v>5</v>
      </c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15</v>
      </c>
      <c r="D72" s="31">
        <v>285</v>
      </c>
      <c r="E72" s="31">
        <v>305</v>
      </c>
      <c r="F72" s="32"/>
      <c r="G72" s="32"/>
      <c r="H72" s="122">
        <v>0.115</v>
      </c>
      <c r="I72" s="122">
        <v>3.055</v>
      </c>
      <c r="J72" s="122"/>
      <c r="K72" s="33"/>
    </row>
    <row r="73" spans="1:11" s="34" customFormat="1" ht="11.25" customHeight="1">
      <c r="A73" s="36" t="s">
        <v>57</v>
      </c>
      <c r="B73" s="30"/>
      <c r="C73" s="31">
        <v>15</v>
      </c>
      <c r="D73" s="31">
        <v>8</v>
      </c>
      <c r="E73" s="31">
        <v>12</v>
      </c>
      <c r="F73" s="32"/>
      <c r="G73" s="32"/>
      <c r="H73" s="122">
        <v>0.4</v>
      </c>
      <c r="I73" s="122">
        <v>0.15</v>
      </c>
      <c r="J73" s="122"/>
      <c r="K73" s="33"/>
    </row>
    <row r="74" spans="1:11" s="34" customFormat="1" ht="11.25" customHeight="1">
      <c r="A74" s="36" t="s">
        <v>58</v>
      </c>
      <c r="B74" s="30"/>
      <c r="C74" s="31">
        <v>89</v>
      </c>
      <c r="D74" s="31">
        <v>90</v>
      </c>
      <c r="E74" s="31">
        <v>90</v>
      </c>
      <c r="F74" s="32"/>
      <c r="G74" s="32"/>
      <c r="H74" s="122">
        <v>2</v>
      </c>
      <c r="I74" s="122">
        <v>1.8</v>
      </c>
      <c r="J74" s="122"/>
      <c r="K74" s="33"/>
    </row>
    <row r="75" spans="1:11" s="34" customFormat="1" ht="11.25" customHeight="1">
      <c r="A75" s="36" t="s">
        <v>59</v>
      </c>
      <c r="B75" s="30"/>
      <c r="C75" s="31">
        <v>113</v>
      </c>
      <c r="D75" s="31">
        <v>18</v>
      </c>
      <c r="E75" s="31">
        <v>68</v>
      </c>
      <c r="F75" s="32"/>
      <c r="G75" s="32"/>
      <c r="H75" s="122">
        <v>1.386</v>
      </c>
      <c r="I75" s="122">
        <v>0.234</v>
      </c>
      <c r="J75" s="122"/>
      <c r="K75" s="33"/>
    </row>
    <row r="76" spans="1:11" s="34" customFormat="1" ht="11.25" customHeight="1">
      <c r="A76" s="36" t="s">
        <v>60</v>
      </c>
      <c r="B76" s="30"/>
      <c r="C76" s="31">
        <v>5</v>
      </c>
      <c r="D76" s="31"/>
      <c r="E76" s="31"/>
      <c r="F76" s="32"/>
      <c r="G76" s="32"/>
      <c r="H76" s="122">
        <v>0.07</v>
      </c>
      <c r="I76" s="122"/>
      <c r="J76" s="122"/>
      <c r="K76" s="33"/>
    </row>
    <row r="77" spans="1:11" s="34" customFormat="1" ht="11.25" customHeight="1">
      <c r="A77" s="36" t="s">
        <v>61</v>
      </c>
      <c r="B77" s="30"/>
      <c r="C77" s="31">
        <v>22</v>
      </c>
      <c r="D77" s="31">
        <v>22</v>
      </c>
      <c r="E77" s="31">
        <v>19</v>
      </c>
      <c r="F77" s="32"/>
      <c r="G77" s="32"/>
      <c r="H77" s="122">
        <v>0.551</v>
      </c>
      <c r="I77" s="122">
        <v>0.345</v>
      </c>
      <c r="J77" s="122"/>
      <c r="K77" s="33"/>
    </row>
    <row r="78" spans="1:11" s="34" customFormat="1" ht="11.25" customHeight="1">
      <c r="A78" s="36" t="s">
        <v>62</v>
      </c>
      <c r="B78" s="30"/>
      <c r="C78" s="31">
        <v>18</v>
      </c>
      <c r="D78" s="31">
        <v>20</v>
      </c>
      <c r="E78" s="31">
        <v>18</v>
      </c>
      <c r="F78" s="32"/>
      <c r="G78" s="32"/>
      <c r="H78" s="122">
        <v>0.41</v>
      </c>
      <c r="I78" s="122">
        <v>0.4</v>
      </c>
      <c r="J78" s="122"/>
      <c r="K78" s="33"/>
    </row>
    <row r="79" spans="1:11" s="34" customFormat="1" ht="11.25" customHeight="1">
      <c r="A79" s="36" t="s">
        <v>63</v>
      </c>
      <c r="B79" s="30"/>
      <c r="C79" s="31">
        <v>33</v>
      </c>
      <c r="D79" s="31">
        <v>26</v>
      </c>
      <c r="E79" s="31">
        <v>25</v>
      </c>
      <c r="F79" s="32"/>
      <c r="G79" s="32"/>
      <c r="H79" s="122">
        <v>0.417</v>
      </c>
      <c r="I79" s="122">
        <v>0.455</v>
      </c>
      <c r="J79" s="122"/>
      <c r="K79" s="33"/>
    </row>
    <row r="80" spans="1:11" s="43" customFormat="1" ht="11.25" customHeight="1">
      <c r="A80" s="44" t="s">
        <v>64</v>
      </c>
      <c r="B80" s="38"/>
      <c r="C80" s="39">
        <v>310</v>
      </c>
      <c r="D80" s="39">
        <v>469</v>
      </c>
      <c r="E80" s="39">
        <v>537</v>
      </c>
      <c r="F80" s="40">
        <f>IF(D80&gt;0,100*E80/D80,0)</f>
        <v>114.49893390191897</v>
      </c>
      <c r="G80" s="41"/>
      <c r="H80" s="123">
        <v>5.348999999999999</v>
      </c>
      <c r="I80" s="124">
        <v>6.439</v>
      </c>
      <c r="J80" s="12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>
        <v>19</v>
      </c>
      <c r="D82" s="31">
        <v>19</v>
      </c>
      <c r="E82" s="31">
        <v>19</v>
      </c>
      <c r="F82" s="32"/>
      <c r="G82" s="32"/>
      <c r="H82" s="122">
        <v>0.382</v>
      </c>
      <c r="I82" s="122">
        <v>0.344</v>
      </c>
      <c r="J82" s="122"/>
      <c r="K82" s="33"/>
    </row>
    <row r="83" spans="1:11" s="34" customFormat="1" ht="11.25" customHeight="1">
      <c r="A83" s="36" t="s">
        <v>66</v>
      </c>
      <c r="B83" s="30"/>
      <c r="C83" s="31">
        <v>29</v>
      </c>
      <c r="D83" s="31">
        <v>29</v>
      </c>
      <c r="E83" s="31">
        <v>29</v>
      </c>
      <c r="F83" s="32"/>
      <c r="G83" s="32"/>
      <c r="H83" s="122">
        <v>0.59</v>
      </c>
      <c r="I83" s="122">
        <v>0.575</v>
      </c>
      <c r="J83" s="122"/>
      <c r="K83" s="33"/>
    </row>
    <row r="84" spans="1:11" s="43" customFormat="1" ht="11.25" customHeight="1">
      <c r="A84" s="37" t="s">
        <v>67</v>
      </c>
      <c r="B84" s="38"/>
      <c r="C84" s="39">
        <v>48</v>
      </c>
      <c r="D84" s="39">
        <v>48</v>
      </c>
      <c r="E84" s="39">
        <v>48</v>
      </c>
      <c r="F84" s="40">
        <f>IF(D84&gt;0,100*E84/D84,0)</f>
        <v>100</v>
      </c>
      <c r="G84" s="41"/>
      <c r="H84" s="123">
        <v>0.972</v>
      </c>
      <c r="I84" s="124">
        <v>0.9189999999999999</v>
      </c>
      <c r="J84" s="124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3002</v>
      </c>
      <c r="D86" s="31">
        <v>3251</v>
      </c>
      <c r="E86" s="31">
        <v>3354.35</v>
      </c>
      <c r="F86" s="32">
        <f>IF(D86&gt;0,100*E86/D86,0)</f>
        <v>103.17902183943401</v>
      </c>
      <c r="G86" s="32"/>
      <c r="H86" s="122">
        <v>55.93790916666667</v>
      </c>
      <c r="I86" s="122">
        <v>61.08946666666667</v>
      </c>
      <c r="J86" s="122"/>
      <c r="K86" s="33"/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3002</v>
      </c>
      <c r="D89" s="54">
        <v>3251</v>
      </c>
      <c r="E89" s="54">
        <v>3354.35</v>
      </c>
      <c r="F89" s="55">
        <f>IF(D89&gt;0,100*E89/D89,0)</f>
        <v>103.17902183943401</v>
      </c>
      <c r="G89" s="41"/>
      <c r="H89" s="127">
        <v>55.93790916666667</v>
      </c>
      <c r="I89" s="128">
        <v>61.08946666666667</v>
      </c>
      <c r="J89" s="128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>
        <v>2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/>
      <c r="I9" s="122"/>
      <c r="J9" s="122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/>
      <c r="I10" s="122"/>
      <c r="J10" s="122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/>
      <c r="I11" s="122"/>
      <c r="J11" s="122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/>
      <c r="I12" s="122"/>
      <c r="J12" s="122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3"/>
      <c r="I13" s="124"/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3"/>
      <c r="I17" s="124"/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2"/>
      <c r="I19" s="122"/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3"/>
      <c r="I22" s="124"/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1</v>
      </c>
      <c r="D24" s="39">
        <v>1</v>
      </c>
      <c r="E24" s="39">
        <v>1</v>
      </c>
      <c r="F24" s="40">
        <f>IF(D24&gt;0,100*E24/D24,0)</f>
        <v>100</v>
      </c>
      <c r="G24" s="41"/>
      <c r="H24" s="123">
        <v>0.36</v>
      </c>
      <c r="I24" s="124">
        <v>0.35</v>
      </c>
      <c r="J24" s="124">
        <v>0.315</v>
      </c>
      <c r="K24" s="42">
        <f>IF(I24&gt;0,100*J24/I24,0)</f>
        <v>90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46</v>
      </c>
      <c r="D26" s="39">
        <v>47</v>
      </c>
      <c r="E26" s="39">
        <v>47</v>
      </c>
      <c r="F26" s="40">
        <f>IF(D26&gt;0,100*E26/D26,0)</f>
        <v>100</v>
      </c>
      <c r="G26" s="41"/>
      <c r="H26" s="123">
        <v>5.198</v>
      </c>
      <c r="I26" s="124">
        <v>5.3</v>
      </c>
      <c r="J26" s="124">
        <v>5.3</v>
      </c>
      <c r="K26" s="42">
        <f>IF(I26&gt;0,100*J26/I26,0)</f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2"/>
      <c r="I28" s="122"/>
      <c r="J28" s="122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/>
      <c r="I29" s="122"/>
      <c r="J29" s="122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2"/>
      <c r="I30" s="122"/>
      <c r="J30" s="122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3"/>
      <c r="I31" s="124"/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2"/>
      <c r="I33" s="122"/>
      <c r="J33" s="122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2"/>
      <c r="I34" s="122"/>
      <c r="J34" s="122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2"/>
      <c r="I35" s="122"/>
      <c r="J35" s="122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2"/>
      <c r="I36" s="122"/>
      <c r="J36" s="122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3"/>
      <c r="I37" s="124"/>
      <c r="J37" s="12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/>
      <c r="D39" s="139">
        <v>0.30872</v>
      </c>
      <c r="E39" s="139">
        <v>0.5</v>
      </c>
      <c r="F39" s="40">
        <f>IF(D39&gt;0,100*E39/D39,0)</f>
        <v>161.9590567504535</v>
      </c>
      <c r="G39" s="41"/>
      <c r="H39" s="123"/>
      <c r="I39" s="124">
        <v>0.046</v>
      </c>
      <c r="J39" s="124">
        <v>0.075</v>
      </c>
      <c r="K39" s="42">
        <f>IF(I39&gt;0,100*J39/I39,0)</f>
        <v>163.04347826086956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2"/>
      <c r="I41" s="122"/>
      <c r="J41" s="122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2"/>
      <c r="I42" s="122"/>
      <c r="J42" s="122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2"/>
      <c r="I43" s="122"/>
      <c r="J43" s="122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2"/>
      <c r="I45" s="122"/>
      <c r="J45" s="122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2"/>
      <c r="I46" s="122"/>
      <c r="J46" s="122"/>
      <c r="K46" s="33"/>
    </row>
    <row r="47" spans="1:11" s="34" customFormat="1" ht="11.25" customHeight="1">
      <c r="A47" s="36" t="s">
        <v>37</v>
      </c>
      <c r="B47" s="30"/>
      <c r="C47" s="140">
        <v>0.71</v>
      </c>
      <c r="D47" s="31"/>
      <c r="E47" s="31"/>
      <c r="F47" s="32"/>
      <c r="G47" s="32"/>
      <c r="H47" s="122">
        <v>0.144</v>
      </c>
      <c r="I47" s="122"/>
      <c r="J47" s="122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2"/>
      <c r="I48" s="122"/>
      <c r="J48" s="122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2"/>
      <c r="I49" s="122"/>
      <c r="J49" s="122"/>
      <c r="K49" s="33"/>
    </row>
    <row r="50" spans="1:11" s="43" customFormat="1" ht="11.25" customHeight="1">
      <c r="A50" s="44" t="s">
        <v>40</v>
      </c>
      <c r="B50" s="38"/>
      <c r="C50" s="139">
        <v>0.71</v>
      </c>
      <c r="D50" s="39">
        <v>0</v>
      </c>
      <c r="E50" s="39">
        <v>0</v>
      </c>
      <c r="F50" s="40">
        <f>IF(D50&gt;0,100*E50/D50,0)</f>
        <v>0</v>
      </c>
      <c r="G50" s="41"/>
      <c r="H50" s="123">
        <v>0.144</v>
      </c>
      <c r="I50" s="124">
        <v>0</v>
      </c>
      <c r="J50" s="124">
        <v>0</v>
      </c>
      <c r="K50" s="42">
        <f>IF(I50&gt;0,100*J50/I50,0)</f>
        <v>0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>
        <f>IF(D52&gt;0,100*E52/D52,0)</f>
        <v>0</v>
      </c>
      <c r="G52" s="41"/>
      <c r="H52" s="123"/>
      <c r="I52" s="124"/>
      <c r="J52" s="124"/>
      <c r="K52" s="42">
        <f>IF(I52&gt;0,100*J52/I52,0)</f>
        <v>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>
        <v>12</v>
      </c>
      <c r="D54" s="31">
        <v>12</v>
      </c>
      <c r="E54" s="31">
        <v>12</v>
      </c>
      <c r="F54" s="32"/>
      <c r="G54" s="32"/>
      <c r="H54" s="122">
        <v>3</v>
      </c>
      <c r="I54" s="122">
        <v>3</v>
      </c>
      <c r="J54" s="122">
        <v>3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2"/>
      <c r="I55" s="122"/>
      <c r="J55" s="122"/>
      <c r="K55" s="33"/>
    </row>
    <row r="56" spans="1:11" s="34" customFormat="1" ht="11.25" customHeight="1">
      <c r="A56" s="36" t="s">
        <v>44</v>
      </c>
      <c r="B56" s="30"/>
      <c r="C56" s="31">
        <v>27</v>
      </c>
      <c r="D56" s="31">
        <v>21.5</v>
      </c>
      <c r="E56" s="31">
        <v>22</v>
      </c>
      <c r="F56" s="32"/>
      <c r="G56" s="32"/>
      <c r="H56" s="122">
        <v>5.94</v>
      </c>
      <c r="I56" s="122">
        <v>6.3</v>
      </c>
      <c r="J56" s="122">
        <v>5.8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/>
      <c r="I57" s="122"/>
      <c r="J57" s="122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2"/>
      <c r="I58" s="122"/>
      <c r="J58" s="122"/>
      <c r="K58" s="33"/>
    </row>
    <row r="59" spans="1:11" s="43" customFormat="1" ht="11.25" customHeight="1">
      <c r="A59" s="37" t="s">
        <v>47</v>
      </c>
      <c r="B59" s="38"/>
      <c r="C59" s="39">
        <v>39</v>
      </c>
      <c r="D59" s="39">
        <v>33.5</v>
      </c>
      <c r="E59" s="39">
        <v>34</v>
      </c>
      <c r="F59" s="40">
        <f>IF(D59&gt;0,100*E59/D59,0)</f>
        <v>101.49253731343283</v>
      </c>
      <c r="G59" s="41"/>
      <c r="H59" s="123">
        <v>8.940000000000001</v>
      </c>
      <c r="I59" s="124">
        <v>9.3</v>
      </c>
      <c r="J59" s="124">
        <v>8.8</v>
      </c>
      <c r="K59" s="42">
        <f>IF(I59&gt;0,100*J59/I59,0)</f>
        <v>94.6236559139785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2"/>
      <c r="I61" s="122"/>
      <c r="J61" s="122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2"/>
      <c r="I62" s="122"/>
      <c r="J62" s="122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2"/>
      <c r="I63" s="122"/>
      <c r="J63" s="122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3"/>
      <c r="I64" s="124"/>
      <c r="J64" s="12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3"/>
      <c r="I66" s="124"/>
      <c r="J66" s="12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2"/>
      <c r="I68" s="122"/>
      <c r="J68" s="122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2"/>
      <c r="I69" s="122"/>
      <c r="J69" s="122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3"/>
      <c r="I70" s="124"/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1</v>
      </c>
      <c r="D72" s="31">
        <v>1</v>
      </c>
      <c r="E72" s="31">
        <v>1</v>
      </c>
      <c r="F72" s="32"/>
      <c r="G72" s="32"/>
      <c r="H72" s="122">
        <v>0.11</v>
      </c>
      <c r="I72" s="122">
        <v>0.11</v>
      </c>
      <c r="J72" s="122">
        <v>0.11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2"/>
      <c r="I73" s="122"/>
      <c r="J73" s="122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2"/>
      <c r="I74" s="122"/>
      <c r="J74" s="122"/>
      <c r="K74" s="33"/>
    </row>
    <row r="75" spans="1:11" s="34" customFormat="1" ht="11.25" customHeight="1">
      <c r="A75" s="36" t="s">
        <v>59</v>
      </c>
      <c r="B75" s="30"/>
      <c r="C75" s="31">
        <v>2</v>
      </c>
      <c r="D75" s="31">
        <v>2</v>
      </c>
      <c r="E75" s="31">
        <v>15</v>
      </c>
      <c r="F75" s="32"/>
      <c r="G75" s="32"/>
      <c r="H75" s="122">
        <v>0.086</v>
      </c>
      <c r="I75" s="122">
        <v>0.086</v>
      </c>
      <c r="J75" s="122">
        <v>0.63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2"/>
      <c r="I76" s="122"/>
      <c r="J76" s="122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2"/>
      <c r="I77" s="122"/>
      <c r="J77" s="122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2"/>
      <c r="I78" s="122"/>
      <c r="J78" s="122"/>
      <c r="K78" s="33"/>
    </row>
    <row r="79" spans="1:11" s="34" customFormat="1" ht="11.25" customHeight="1">
      <c r="A79" s="36" t="s">
        <v>63</v>
      </c>
      <c r="B79" s="30"/>
      <c r="C79" s="31"/>
      <c r="D79" s="31"/>
      <c r="E79" s="141">
        <v>0.01</v>
      </c>
      <c r="F79" s="32"/>
      <c r="G79" s="32"/>
      <c r="H79" s="122"/>
      <c r="I79" s="122"/>
      <c r="J79" s="142">
        <v>0.0004</v>
      </c>
      <c r="K79" s="33"/>
    </row>
    <row r="80" spans="1:11" s="43" customFormat="1" ht="11.25" customHeight="1">
      <c r="A80" s="44" t="s">
        <v>64</v>
      </c>
      <c r="B80" s="38"/>
      <c r="C80" s="39">
        <v>3</v>
      </c>
      <c r="D80" s="39">
        <v>3</v>
      </c>
      <c r="E80" s="39">
        <v>16.01</v>
      </c>
      <c r="F80" s="40">
        <f>IF(D80&gt;0,100*E80/D80,0)</f>
        <v>533.6666666666667</v>
      </c>
      <c r="G80" s="41"/>
      <c r="H80" s="123">
        <v>0.196</v>
      </c>
      <c r="I80" s="124">
        <v>0.196</v>
      </c>
      <c r="J80" s="143">
        <v>0.7404</v>
      </c>
      <c r="K80" s="42">
        <f>IF(I80&gt;0,100*J80/I80,0)</f>
        <v>377.75510204081627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2"/>
      <c r="I82" s="122"/>
      <c r="J82" s="122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2"/>
      <c r="I83" s="122"/>
      <c r="J83" s="122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3"/>
      <c r="I84" s="124"/>
      <c r="J84" s="124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89.71000000000001</v>
      </c>
      <c r="D86" s="31">
        <v>84.80872</v>
      </c>
      <c r="E86" s="31">
        <v>98.51</v>
      </c>
      <c r="F86" s="32">
        <f>IF(D86&gt;0,100*E86/D86,0)</f>
        <v>116.15550853732967</v>
      </c>
      <c r="G86" s="32"/>
      <c r="H86" s="122">
        <v>14.838000000000003</v>
      </c>
      <c r="I86" s="122">
        <v>15.192</v>
      </c>
      <c r="J86" s="122">
        <v>15.230400000000001</v>
      </c>
      <c r="K86" s="33">
        <f>IF(I86&gt;0,100*J86/I86,0)</f>
        <v>100.2527646129542</v>
      </c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89.71000000000001</v>
      </c>
      <c r="D89" s="54">
        <v>84.80872</v>
      </c>
      <c r="E89" s="54">
        <v>98.51</v>
      </c>
      <c r="F89" s="55">
        <f>IF(D89&gt;0,100*E89/D89,0)</f>
        <v>116.15550853732967</v>
      </c>
      <c r="G89" s="41"/>
      <c r="H89" s="127">
        <v>14.838000000000003</v>
      </c>
      <c r="I89" s="128">
        <v>15.192</v>
      </c>
      <c r="J89" s="128">
        <v>15.230400000000001</v>
      </c>
      <c r="K89" s="55">
        <f>IF(I89&gt;0,100*J89/I89,0)</f>
        <v>100.2527646129542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 t="s">
        <v>303</v>
      </c>
      <c r="D7" s="22" t="s">
        <v>303</v>
      </c>
      <c r="E7" s="22"/>
      <c r="F7" s="23" t="str">
        <f>CONCATENATE(D6,"=100")</f>
        <v>2013=100</v>
      </c>
      <c r="G7" s="24"/>
      <c r="H7" s="21" t="s">
        <v>303</v>
      </c>
      <c r="I7" s="22" t="s">
        <v>303</v>
      </c>
      <c r="J7" s="22"/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/>
      <c r="I9" s="122"/>
      <c r="J9" s="122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/>
      <c r="I10" s="122"/>
      <c r="J10" s="122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/>
      <c r="I11" s="122"/>
      <c r="J11" s="122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/>
      <c r="I12" s="122"/>
      <c r="J12" s="122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3"/>
      <c r="I13" s="124"/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>
        <v>2</v>
      </c>
      <c r="D15" s="39">
        <v>2</v>
      </c>
      <c r="E15" s="39">
        <v>1</v>
      </c>
      <c r="F15" s="40">
        <f>IF(D15&gt;0,100*E15/D15,0)</f>
        <v>50</v>
      </c>
      <c r="G15" s="41"/>
      <c r="H15" s="123">
        <v>0.03</v>
      </c>
      <c r="I15" s="124">
        <v>0.03</v>
      </c>
      <c r="J15" s="124">
        <v>0.015</v>
      </c>
      <c r="K15" s="42">
        <f>IF(I15&gt;0,100*J15/I15,0)</f>
        <v>50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/>
      <c r="D17" s="39">
        <v>1</v>
      </c>
      <c r="E17" s="39"/>
      <c r="F17" s="40"/>
      <c r="G17" s="41"/>
      <c r="H17" s="123"/>
      <c r="I17" s="124">
        <v>0.012</v>
      </c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2"/>
      <c r="I19" s="122"/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3"/>
      <c r="I22" s="124"/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4187</v>
      </c>
      <c r="D24" s="39">
        <v>4451</v>
      </c>
      <c r="E24" s="39">
        <v>5077</v>
      </c>
      <c r="F24" s="40">
        <f>IF(D24&gt;0,100*E24/D24,0)</f>
        <v>114.06425522354527</v>
      </c>
      <c r="G24" s="41"/>
      <c r="H24" s="123">
        <v>48.627</v>
      </c>
      <c r="I24" s="124">
        <v>53.591</v>
      </c>
      <c r="J24" s="124">
        <v>63.48</v>
      </c>
      <c r="K24" s="42">
        <f>IF(I24&gt;0,100*J24/I24,0)</f>
        <v>118.45272527103431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192</v>
      </c>
      <c r="D26" s="39">
        <v>190</v>
      </c>
      <c r="E26" s="39">
        <v>200</v>
      </c>
      <c r="F26" s="40">
        <f>IF(D26&gt;0,100*E26/D26,0)</f>
        <v>105.26315789473684</v>
      </c>
      <c r="G26" s="41"/>
      <c r="H26" s="123">
        <v>2.496</v>
      </c>
      <c r="I26" s="124">
        <v>2.5</v>
      </c>
      <c r="J26" s="124">
        <v>2.45</v>
      </c>
      <c r="K26" s="42">
        <f>IF(I26&gt;0,100*J26/I26,0)</f>
        <v>98.00000000000001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2"/>
      <c r="I28" s="122"/>
      <c r="J28" s="122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/>
      <c r="I29" s="122"/>
      <c r="J29" s="122"/>
      <c r="K29" s="33"/>
    </row>
    <row r="30" spans="1:11" s="34" customFormat="1" ht="11.25" customHeight="1">
      <c r="A30" s="36" t="s">
        <v>23</v>
      </c>
      <c r="B30" s="30"/>
      <c r="C30" s="31">
        <v>100</v>
      </c>
      <c r="D30" s="31">
        <v>100</v>
      </c>
      <c r="E30" s="31">
        <v>470</v>
      </c>
      <c r="F30" s="32"/>
      <c r="G30" s="32"/>
      <c r="H30" s="122">
        <v>1.5</v>
      </c>
      <c r="I30" s="122">
        <v>1.5</v>
      </c>
      <c r="J30" s="122">
        <v>11.75</v>
      </c>
      <c r="K30" s="33"/>
    </row>
    <row r="31" spans="1:11" s="43" customFormat="1" ht="11.25" customHeight="1">
      <c r="A31" s="44" t="s">
        <v>24</v>
      </c>
      <c r="B31" s="38"/>
      <c r="C31" s="39">
        <v>100</v>
      </c>
      <c r="D31" s="39">
        <v>100</v>
      </c>
      <c r="E31" s="39">
        <v>470</v>
      </c>
      <c r="F31" s="40">
        <f>IF(D31&gt;0,100*E31/D31,0)</f>
        <v>470</v>
      </c>
      <c r="G31" s="41"/>
      <c r="H31" s="123">
        <v>1.5</v>
      </c>
      <c r="I31" s="124">
        <v>1.5</v>
      </c>
      <c r="J31" s="124">
        <v>11.75</v>
      </c>
      <c r="K31" s="42">
        <f>IF(I31&gt;0,100*J31/I31,0)</f>
        <v>783.3333333333334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44</v>
      </c>
      <c r="D33" s="31">
        <v>70</v>
      </c>
      <c r="E33" s="31">
        <v>50</v>
      </c>
      <c r="F33" s="32"/>
      <c r="G33" s="32"/>
      <c r="H33" s="122">
        <v>0.564</v>
      </c>
      <c r="I33" s="122">
        <v>1.381</v>
      </c>
      <c r="J33" s="122">
        <v>1.063</v>
      </c>
      <c r="K33" s="33"/>
    </row>
    <row r="34" spans="1:11" s="34" customFormat="1" ht="11.25" customHeight="1">
      <c r="A34" s="36" t="s">
        <v>26</v>
      </c>
      <c r="B34" s="30"/>
      <c r="C34" s="31">
        <v>8</v>
      </c>
      <c r="D34" s="31">
        <v>9</v>
      </c>
      <c r="E34" s="31">
        <v>9</v>
      </c>
      <c r="F34" s="32"/>
      <c r="G34" s="32"/>
      <c r="H34" s="122">
        <v>0.184</v>
      </c>
      <c r="I34" s="122">
        <v>0.201</v>
      </c>
      <c r="J34" s="122">
        <v>0.203</v>
      </c>
      <c r="K34" s="33"/>
    </row>
    <row r="35" spans="1:11" s="34" customFormat="1" ht="11.25" customHeight="1">
      <c r="A35" s="36" t="s">
        <v>27</v>
      </c>
      <c r="B35" s="30"/>
      <c r="C35" s="31">
        <v>8</v>
      </c>
      <c r="D35" s="31">
        <v>6</v>
      </c>
      <c r="E35" s="31">
        <v>6</v>
      </c>
      <c r="F35" s="32"/>
      <c r="G35" s="32"/>
      <c r="H35" s="122">
        <v>0.173</v>
      </c>
      <c r="I35" s="122">
        <v>0.14</v>
      </c>
      <c r="J35" s="122">
        <v>0.14</v>
      </c>
      <c r="K35" s="33"/>
    </row>
    <row r="36" spans="1:11" s="34" customFormat="1" ht="11.25" customHeight="1">
      <c r="A36" s="36" t="s">
        <v>28</v>
      </c>
      <c r="B36" s="30"/>
      <c r="C36" s="31">
        <v>42</v>
      </c>
      <c r="D36" s="31">
        <v>29</v>
      </c>
      <c r="E36" s="31">
        <v>29</v>
      </c>
      <c r="F36" s="32"/>
      <c r="G36" s="32"/>
      <c r="H36" s="122">
        <v>0.882</v>
      </c>
      <c r="I36" s="122">
        <v>0.608</v>
      </c>
      <c r="J36" s="122">
        <v>0.58</v>
      </c>
      <c r="K36" s="33"/>
    </row>
    <row r="37" spans="1:11" s="43" customFormat="1" ht="11.25" customHeight="1">
      <c r="A37" s="37" t="s">
        <v>29</v>
      </c>
      <c r="B37" s="38"/>
      <c r="C37" s="39">
        <v>102</v>
      </c>
      <c r="D37" s="39">
        <v>114</v>
      </c>
      <c r="E37" s="39">
        <v>94</v>
      </c>
      <c r="F37" s="40">
        <f>IF(D37&gt;0,100*E37/D37,0)</f>
        <v>82.45614035087719</v>
      </c>
      <c r="G37" s="41"/>
      <c r="H37" s="123">
        <v>1.803</v>
      </c>
      <c r="I37" s="124">
        <v>2.33</v>
      </c>
      <c r="J37" s="124">
        <v>1.9860000000000002</v>
      </c>
      <c r="K37" s="42">
        <f>IF(I37&gt;0,100*J37/I37,0)</f>
        <v>85.23605150214593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22</v>
      </c>
      <c r="D39" s="39">
        <v>46</v>
      </c>
      <c r="E39" s="39">
        <v>60</v>
      </c>
      <c r="F39" s="40">
        <f>IF(D39&gt;0,100*E39/D39,0)</f>
        <v>130.43478260869566</v>
      </c>
      <c r="G39" s="41"/>
      <c r="H39" s="123">
        <v>0.444</v>
      </c>
      <c r="I39" s="124">
        <v>0.775</v>
      </c>
      <c r="J39" s="124">
        <v>0.8</v>
      </c>
      <c r="K39" s="42">
        <f>IF(I39&gt;0,100*J39/I39,0)</f>
        <v>103.2258064516129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2"/>
      <c r="I41" s="122"/>
      <c r="J41" s="122"/>
      <c r="K41" s="33"/>
    </row>
    <row r="42" spans="1:11" s="34" customFormat="1" ht="11.25" customHeight="1">
      <c r="A42" s="36" t="s">
        <v>32</v>
      </c>
      <c r="B42" s="30"/>
      <c r="C42" s="31">
        <v>10</v>
      </c>
      <c r="D42" s="31">
        <v>10</v>
      </c>
      <c r="E42" s="31">
        <v>10</v>
      </c>
      <c r="F42" s="32"/>
      <c r="G42" s="32"/>
      <c r="H42" s="122">
        <v>0.15</v>
      </c>
      <c r="I42" s="122">
        <v>0.15</v>
      </c>
      <c r="J42" s="122">
        <v>0.15</v>
      </c>
      <c r="K42" s="33"/>
    </row>
    <row r="43" spans="1:11" s="34" customFormat="1" ht="11.25" customHeight="1">
      <c r="A43" s="36" t="s">
        <v>33</v>
      </c>
      <c r="B43" s="30"/>
      <c r="C43" s="31">
        <v>35</v>
      </c>
      <c r="D43" s="31">
        <v>30</v>
      </c>
      <c r="E43" s="31">
        <v>30</v>
      </c>
      <c r="F43" s="32"/>
      <c r="G43" s="32"/>
      <c r="H43" s="122">
        <v>0.525</v>
      </c>
      <c r="I43" s="122">
        <v>0.45</v>
      </c>
      <c r="J43" s="122">
        <v>0.45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2"/>
      <c r="I45" s="122"/>
      <c r="J45" s="122"/>
      <c r="K45" s="33"/>
    </row>
    <row r="46" spans="1:11" s="34" customFormat="1" ht="11.25" customHeight="1">
      <c r="A46" s="36" t="s">
        <v>36</v>
      </c>
      <c r="B46" s="30"/>
      <c r="C46" s="31"/>
      <c r="D46" s="31">
        <v>20</v>
      </c>
      <c r="E46" s="31">
        <v>20</v>
      </c>
      <c r="F46" s="32"/>
      <c r="G46" s="32"/>
      <c r="H46" s="122"/>
      <c r="I46" s="122">
        <v>0.4</v>
      </c>
      <c r="J46" s="122">
        <v>0.36</v>
      </c>
      <c r="K46" s="33"/>
    </row>
    <row r="47" spans="1:11" s="34" customFormat="1" ht="11.25" customHeight="1">
      <c r="A47" s="36" t="s">
        <v>37</v>
      </c>
      <c r="B47" s="30"/>
      <c r="C47" s="31">
        <v>3</v>
      </c>
      <c r="D47" s="31">
        <v>3</v>
      </c>
      <c r="E47" s="31">
        <v>4</v>
      </c>
      <c r="F47" s="32"/>
      <c r="G47" s="32"/>
      <c r="H47" s="122">
        <v>0.045</v>
      </c>
      <c r="I47" s="122">
        <v>0.048</v>
      </c>
      <c r="J47" s="122">
        <v>0.04</v>
      </c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2"/>
      <c r="I48" s="122"/>
      <c r="J48" s="122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2"/>
      <c r="I49" s="122"/>
      <c r="J49" s="122"/>
      <c r="K49" s="33"/>
    </row>
    <row r="50" spans="1:11" s="43" customFormat="1" ht="11.25" customHeight="1">
      <c r="A50" s="44" t="s">
        <v>40</v>
      </c>
      <c r="B50" s="38"/>
      <c r="C50" s="39">
        <v>48</v>
      </c>
      <c r="D50" s="39">
        <v>63</v>
      </c>
      <c r="E50" s="39">
        <v>64</v>
      </c>
      <c r="F50" s="40">
        <f>IF(D50&gt;0,100*E50/D50,0)</f>
        <v>101.58730158730158</v>
      </c>
      <c r="G50" s="41"/>
      <c r="H50" s="123">
        <v>0.7200000000000001</v>
      </c>
      <c r="I50" s="124">
        <v>1.048</v>
      </c>
      <c r="J50" s="124">
        <v>1</v>
      </c>
      <c r="K50" s="42">
        <f>IF(I50&gt;0,100*J50/I50,0)</f>
        <v>95.41984732824427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>
        <v>1</v>
      </c>
      <c r="E52" s="39">
        <v>1</v>
      </c>
      <c r="F52" s="40">
        <f>IF(D52&gt;0,100*E52/D52,0)</f>
        <v>100</v>
      </c>
      <c r="G52" s="41"/>
      <c r="H52" s="123">
        <v>0.015</v>
      </c>
      <c r="I52" s="124">
        <v>0.01</v>
      </c>
      <c r="J52" s="124">
        <v>0.01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>
        <v>2250</v>
      </c>
      <c r="D54" s="31">
        <v>2200</v>
      </c>
      <c r="E54" s="31">
        <v>2150</v>
      </c>
      <c r="F54" s="32"/>
      <c r="G54" s="32"/>
      <c r="H54" s="122">
        <v>27</v>
      </c>
      <c r="I54" s="122">
        <v>30.45</v>
      </c>
      <c r="J54" s="122">
        <v>30.745</v>
      </c>
      <c r="K54" s="33"/>
    </row>
    <row r="55" spans="1:11" s="34" customFormat="1" ht="11.25" customHeight="1">
      <c r="A55" s="36" t="s">
        <v>43</v>
      </c>
      <c r="B55" s="30"/>
      <c r="C55" s="31">
        <v>3</v>
      </c>
      <c r="D55" s="31">
        <v>3</v>
      </c>
      <c r="E55" s="31">
        <v>26</v>
      </c>
      <c r="F55" s="32"/>
      <c r="G55" s="32"/>
      <c r="H55" s="122">
        <v>0.032</v>
      </c>
      <c r="I55" s="122">
        <v>0.032</v>
      </c>
      <c r="J55" s="122">
        <v>0.276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/>
      <c r="I56" s="122"/>
      <c r="J56" s="122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/>
      <c r="I57" s="122"/>
      <c r="J57" s="122"/>
      <c r="K57" s="33"/>
    </row>
    <row r="58" spans="1:11" s="34" customFormat="1" ht="11.25" customHeight="1">
      <c r="A58" s="36" t="s">
        <v>46</v>
      </c>
      <c r="B58" s="30"/>
      <c r="C58" s="31">
        <v>21</v>
      </c>
      <c r="D58" s="31">
        <v>10</v>
      </c>
      <c r="E58" s="31">
        <v>11</v>
      </c>
      <c r="F58" s="32"/>
      <c r="G58" s="32"/>
      <c r="H58" s="122">
        <v>0.294</v>
      </c>
      <c r="I58" s="122">
        <v>0.14</v>
      </c>
      <c r="J58" s="122">
        <v>0.132</v>
      </c>
      <c r="K58" s="33"/>
    </row>
    <row r="59" spans="1:11" s="43" customFormat="1" ht="11.25" customHeight="1">
      <c r="A59" s="37" t="s">
        <v>47</v>
      </c>
      <c r="B59" s="38"/>
      <c r="C59" s="39">
        <v>2274</v>
      </c>
      <c r="D59" s="39">
        <v>2213</v>
      </c>
      <c r="E59" s="39">
        <v>2187</v>
      </c>
      <c r="F59" s="40">
        <f>IF(D59&gt;0,100*E59/D59,0)</f>
        <v>98.82512426570267</v>
      </c>
      <c r="G59" s="41"/>
      <c r="H59" s="123">
        <v>27.326</v>
      </c>
      <c r="I59" s="124">
        <v>30.622</v>
      </c>
      <c r="J59" s="124">
        <v>31.153000000000002</v>
      </c>
      <c r="K59" s="42">
        <f>IF(I59&gt;0,100*J59/I59,0)</f>
        <v>101.73404741688982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1917</v>
      </c>
      <c r="D61" s="31">
        <v>1900</v>
      </c>
      <c r="E61" s="31">
        <v>2100</v>
      </c>
      <c r="F61" s="32"/>
      <c r="G61" s="32"/>
      <c r="H61" s="122">
        <v>30.672</v>
      </c>
      <c r="I61" s="122">
        <v>36</v>
      </c>
      <c r="J61" s="122">
        <v>42</v>
      </c>
      <c r="K61" s="33"/>
    </row>
    <row r="62" spans="1:11" s="34" customFormat="1" ht="11.25" customHeight="1">
      <c r="A62" s="36" t="s">
        <v>49</v>
      </c>
      <c r="B62" s="30"/>
      <c r="C62" s="31">
        <v>50</v>
      </c>
      <c r="D62" s="31">
        <v>55</v>
      </c>
      <c r="E62" s="31">
        <v>51</v>
      </c>
      <c r="F62" s="32"/>
      <c r="G62" s="32"/>
      <c r="H62" s="122">
        <v>1.3</v>
      </c>
      <c r="I62" s="122">
        <v>1.41</v>
      </c>
      <c r="J62" s="122">
        <v>1.3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2"/>
      <c r="I63" s="122"/>
      <c r="J63" s="122"/>
      <c r="K63" s="33"/>
    </row>
    <row r="64" spans="1:11" s="43" customFormat="1" ht="11.25" customHeight="1">
      <c r="A64" s="37" t="s">
        <v>51</v>
      </c>
      <c r="B64" s="38"/>
      <c r="C64" s="39">
        <v>1967</v>
      </c>
      <c r="D64" s="39">
        <v>1955</v>
      </c>
      <c r="E64" s="39">
        <v>2151</v>
      </c>
      <c r="F64" s="40">
        <f>IF(D64&gt;0,100*E64/D64,0)</f>
        <v>110.02557544757033</v>
      </c>
      <c r="G64" s="41"/>
      <c r="H64" s="123">
        <v>31.972</v>
      </c>
      <c r="I64" s="124">
        <v>37.41</v>
      </c>
      <c r="J64" s="124">
        <v>43.3</v>
      </c>
      <c r="K64" s="42">
        <f>IF(I64&gt;0,100*J64/I64,0)</f>
        <v>115.744453354718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10781</v>
      </c>
      <c r="D66" s="39">
        <v>11499</v>
      </c>
      <c r="E66" s="39">
        <v>12001</v>
      </c>
      <c r="F66" s="40">
        <f>IF(D66&gt;0,100*E66/D66,0)</f>
        <v>104.36559700843551</v>
      </c>
      <c r="G66" s="41"/>
      <c r="H66" s="123">
        <v>172.496</v>
      </c>
      <c r="I66" s="124">
        <v>206.982</v>
      </c>
      <c r="J66" s="124">
        <v>213.366</v>
      </c>
      <c r="K66" s="42">
        <f>IF(I66&gt;0,100*J66/I66,0)</f>
        <v>103.08432617329044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>
        <v>1292</v>
      </c>
      <c r="D68" s="31">
        <v>1747</v>
      </c>
      <c r="E68" s="31">
        <v>2586</v>
      </c>
      <c r="F68" s="32"/>
      <c r="G68" s="32"/>
      <c r="H68" s="122">
        <v>16.893</v>
      </c>
      <c r="I68" s="122">
        <v>21.6</v>
      </c>
      <c r="J68" s="122">
        <v>29.95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2"/>
      <c r="I69" s="122"/>
      <c r="J69" s="122"/>
      <c r="K69" s="33"/>
    </row>
    <row r="70" spans="1:11" s="43" customFormat="1" ht="11.25" customHeight="1">
      <c r="A70" s="37" t="s">
        <v>55</v>
      </c>
      <c r="B70" s="38"/>
      <c r="C70" s="39">
        <v>1292</v>
      </c>
      <c r="D70" s="39">
        <v>1747</v>
      </c>
      <c r="E70" s="39">
        <v>2586</v>
      </c>
      <c r="F70" s="40">
        <f>IF(D70&gt;0,100*E70/D70,0)</f>
        <v>148.02518603319976</v>
      </c>
      <c r="G70" s="41"/>
      <c r="H70" s="123">
        <v>16.893</v>
      </c>
      <c r="I70" s="124">
        <v>21.6</v>
      </c>
      <c r="J70" s="124">
        <v>29.95</v>
      </c>
      <c r="K70" s="42">
        <f>IF(I70&gt;0,100*J70/I70,0)</f>
        <v>138.6574074074074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450</v>
      </c>
      <c r="D72" s="31">
        <v>383</v>
      </c>
      <c r="E72" s="31">
        <v>410</v>
      </c>
      <c r="F72" s="32"/>
      <c r="G72" s="32"/>
      <c r="H72" s="122">
        <v>12.198</v>
      </c>
      <c r="I72" s="122">
        <v>9.781</v>
      </c>
      <c r="J72" s="122">
        <v>10.399</v>
      </c>
      <c r="K72" s="33"/>
    </row>
    <row r="73" spans="1:11" s="34" customFormat="1" ht="11.25" customHeight="1">
      <c r="A73" s="36" t="s">
        <v>57</v>
      </c>
      <c r="B73" s="30"/>
      <c r="C73" s="31">
        <v>625</v>
      </c>
      <c r="D73" s="31">
        <v>700</v>
      </c>
      <c r="E73" s="31">
        <v>480</v>
      </c>
      <c r="F73" s="32"/>
      <c r="G73" s="32"/>
      <c r="H73" s="122">
        <v>24.35</v>
      </c>
      <c r="I73" s="122">
        <v>24.05</v>
      </c>
      <c r="J73" s="122">
        <v>8.8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2"/>
      <c r="I74" s="122"/>
      <c r="J74" s="122"/>
      <c r="K74" s="33"/>
    </row>
    <row r="75" spans="1:11" s="34" customFormat="1" ht="11.25" customHeight="1">
      <c r="A75" s="36" t="s">
        <v>59</v>
      </c>
      <c r="B75" s="30"/>
      <c r="C75" s="31">
        <v>523</v>
      </c>
      <c r="D75" s="31">
        <v>557</v>
      </c>
      <c r="E75" s="31">
        <v>914</v>
      </c>
      <c r="F75" s="32"/>
      <c r="G75" s="32"/>
      <c r="H75" s="122">
        <v>8.535</v>
      </c>
      <c r="I75" s="122">
        <v>8.355</v>
      </c>
      <c r="J75" s="122">
        <v>15.9493</v>
      </c>
      <c r="K75" s="33"/>
    </row>
    <row r="76" spans="1:11" s="34" customFormat="1" ht="11.25" customHeight="1">
      <c r="A76" s="36" t="s">
        <v>60</v>
      </c>
      <c r="B76" s="30"/>
      <c r="C76" s="31">
        <v>12</v>
      </c>
      <c r="D76" s="31">
        <v>5</v>
      </c>
      <c r="E76" s="31">
        <v>3</v>
      </c>
      <c r="F76" s="32"/>
      <c r="G76" s="32"/>
      <c r="H76" s="122">
        <v>0.177</v>
      </c>
      <c r="I76" s="122">
        <v>0.082</v>
      </c>
      <c r="J76" s="122">
        <v>0.053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2"/>
      <c r="I77" s="122"/>
      <c r="J77" s="122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2"/>
      <c r="I78" s="122"/>
      <c r="J78" s="122"/>
      <c r="K78" s="33"/>
    </row>
    <row r="79" spans="1:11" s="34" customFormat="1" ht="11.25" customHeight="1">
      <c r="A79" s="36" t="s">
        <v>63</v>
      </c>
      <c r="B79" s="30"/>
      <c r="C79" s="31">
        <v>75</v>
      </c>
      <c r="D79" s="31">
        <v>30</v>
      </c>
      <c r="E79" s="31">
        <v>50</v>
      </c>
      <c r="F79" s="32"/>
      <c r="G79" s="32"/>
      <c r="H79" s="122">
        <v>0.806</v>
      </c>
      <c r="I79" s="122">
        <v>0.27</v>
      </c>
      <c r="J79" s="122">
        <v>0.575</v>
      </c>
      <c r="K79" s="33"/>
    </row>
    <row r="80" spans="1:11" s="43" customFormat="1" ht="11.25" customHeight="1">
      <c r="A80" s="44" t="s">
        <v>64</v>
      </c>
      <c r="B80" s="38"/>
      <c r="C80" s="39">
        <v>1685</v>
      </c>
      <c r="D80" s="39">
        <v>1675</v>
      </c>
      <c r="E80" s="39">
        <v>1857</v>
      </c>
      <c r="F80" s="40">
        <f>IF(D80&gt;0,100*E80/D80,0)</f>
        <v>110.86567164179104</v>
      </c>
      <c r="G80" s="41"/>
      <c r="H80" s="123">
        <v>46.065999999999995</v>
      </c>
      <c r="I80" s="124">
        <v>42.53800000000001</v>
      </c>
      <c r="J80" s="124">
        <v>35.7763</v>
      </c>
      <c r="K80" s="42">
        <f>IF(I80&gt;0,100*J80/I80,0)</f>
        <v>84.10433024589777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2"/>
      <c r="I82" s="122"/>
      <c r="J82" s="122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2"/>
      <c r="I83" s="122"/>
      <c r="J83" s="122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3"/>
      <c r="I84" s="124"/>
      <c r="J84" s="124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22653</v>
      </c>
      <c r="D86" s="31">
        <v>24057</v>
      </c>
      <c r="E86" s="31">
        <v>26749</v>
      </c>
      <c r="F86" s="32">
        <f>IF(D86&gt;0,100*E86/D86,0)</f>
        <v>111.19009020243588</v>
      </c>
      <c r="G86" s="32"/>
      <c r="H86" s="122">
        <v>350.388</v>
      </c>
      <c r="I86" s="122">
        <v>400.94800000000004</v>
      </c>
      <c r="J86" s="122">
        <v>435.03630000000004</v>
      </c>
      <c r="K86" s="33">
        <f>IF(I86&gt;0,100*J86/I86,0)</f>
        <v>108.50192543671498</v>
      </c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22653</v>
      </c>
      <c r="D89" s="54">
        <v>24057</v>
      </c>
      <c r="E89" s="54">
        <v>26749</v>
      </c>
      <c r="F89" s="55">
        <f>IF(D89&gt;0,100*E89/D89,0)</f>
        <v>111.19009020243588</v>
      </c>
      <c r="G89" s="41"/>
      <c r="H89" s="127">
        <v>350.388</v>
      </c>
      <c r="I89" s="128">
        <v>400.94800000000004</v>
      </c>
      <c r="J89" s="128">
        <v>435.03630000000004</v>
      </c>
      <c r="K89" s="55">
        <f>IF(I89&gt;0,100*J89/I89,0)</f>
        <v>108.50192543671498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>
        <v>3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/>
      <c r="I9" s="122"/>
      <c r="J9" s="122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/>
      <c r="I10" s="122"/>
      <c r="J10" s="122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/>
      <c r="I11" s="122"/>
      <c r="J11" s="122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/>
      <c r="I12" s="122"/>
      <c r="J12" s="122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3"/>
      <c r="I13" s="124"/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>
        <v>3</v>
      </c>
      <c r="D17" s="39"/>
      <c r="E17" s="39"/>
      <c r="F17" s="40"/>
      <c r="G17" s="41"/>
      <c r="H17" s="123">
        <v>0.012</v>
      </c>
      <c r="I17" s="124"/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2"/>
      <c r="I19" s="122"/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3"/>
      <c r="I22" s="124"/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2</v>
      </c>
      <c r="D24" s="39">
        <v>2</v>
      </c>
      <c r="E24" s="39">
        <v>2</v>
      </c>
      <c r="F24" s="40">
        <f>IF(D24&gt;0,100*E24/D24,0)</f>
        <v>100</v>
      </c>
      <c r="G24" s="41"/>
      <c r="H24" s="123">
        <v>0.07</v>
      </c>
      <c r="I24" s="124">
        <v>0.07</v>
      </c>
      <c r="J24" s="124">
        <v>0.066</v>
      </c>
      <c r="K24" s="42">
        <f>IF(I24&gt;0,100*J24/I24,0)</f>
        <v>94.28571428571428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17</v>
      </c>
      <c r="D26" s="39">
        <v>17</v>
      </c>
      <c r="E26" s="39">
        <v>15</v>
      </c>
      <c r="F26" s="40">
        <f>IF(D26&gt;0,100*E26/D26,0)</f>
        <v>88.23529411764706</v>
      </c>
      <c r="G26" s="41"/>
      <c r="H26" s="123">
        <v>0.408</v>
      </c>
      <c r="I26" s="124">
        <v>0.38</v>
      </c>
      <c r="J26" s="124">
        <v>0.35</v>
      </c>
      <c r="K26" s="42">
        <f>IF(I26&gt;0,100*J26/I26,0)</f>
        <v>92.10526315789474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2"/>
      <c r="I28" s="122"/>
      <c r="J28" s="122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/>
      <c r="I29" s="122"/>
      <c r="J29" s="122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>
        <v>1</v>
      </c>
      <c r="F30" s="32"/>
      <c r="G30" s="32"/>
      <c r="H30" s="122"/>
      <c r="I30" s="122"/>
      <c r="J30" s="122">
        <v>0.03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>
        <v>1</v>
      </c>
      <c r="F31" s="40"/>
      <c r="G31" s="41"/>
      <c r="H31" s="123"/>
      <c r="I31" s="124"/>
      <c r="J31" s="124">
        <v>0.03</v>
      </c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162</v>
      </c>
      <c r="D33" s="31">
        <v>150</v>
      </c>
      <c r="E33" s="31">
        <v>100</v>
      </c>
      <c r="F33" s="32"/>
      <c r="G33" s="32"/>
      <c r="H33" s="122">
        <v>4.438</v>
      </c>
      <c r="I33" s="122">
        <v>3.1</v>
      </c>
      <c r="J33" s="122">
        <v>2.74</v>
      </c>
      <c r="K33" s="33"/>
    </row>
    <row r="34" spans="1:11" s="34" customFormat="1" ht="11.25" customHeight="1">
      <c r="A34" s="36" t="s">
        <v>26</v>
      </c>
      <c r="B34" s="30"/>
      <c r="C34" s="31">
        <v>20</v>
      </c>
      <c r="D34" s="31">
        <v>20</v>
      </c>
      <c r="E34" s="31">
        <v>17</v>
      </c>
      <c r="F34" s="32"/>
      <c r="G34" s="32"/>
      <c r="H34" s="122">
        <v>0.483</v>
      </c>
      <c r="I34" s="122">
        <v>0.338</v>
      </c>
      <c r="J34" s="122">
        <v>0.419</v>
      </c>
      <c r="K34" s="33"/>
    </row>
    <row r="35" spans="1:11" s="34" customFormat="1" ht="11.25" customHeight="1">
      <c r="A35" s="36" t="s">
        <v>27</v>
      </c>
      <c r="B35" s="30"/>
      <c r="C35" s="31">
        <v>2</v>
      </c>
      <c r="D35" s="31">
        <v>2</v>
      </c>
      <c r="E35" s="31">
        <v>2</v>
      </c>
      <c r="F35" s="32"/>
      <c r="G35" s="32"/>
      <c r="H35" s="122">
        <v>0.05</v>
      </c>
      <c r="I35" s="122">
        <v>0.05</v>
      </c>
      <c r="J35" s="122">
        <v>0.05</v>
      </c>
      <c r="K35" s="33"/>
    </row>
    <row r="36" spans="1:11" s="34" customFormat="1" ht="11.25" customHeight="1">
      <c r="A36" s="36" t="s">
        <v>28</v>
      </c>
      <c r="B36" s="30"/>
      <c r="C36" s="31">
        <v>132</v>
      </c>
      <c r="D36" s="31">
        <v>132</v>
      </c>
      <c r="E36" s="31">
        <v>82</v>
      </c>
      <c r="F36" s="32"/>
      <c r="G36" s="32"/>
      <c r="H36" s="122">
        <v>2.64</v>
      </c>
      <c r="I36" s="122">
        <v>2.64</v>
      </c>
      <c r="J36" s="122">
        <v>1.968</v>
      </c>
      <c r="K36" s="33"/>
    </row>
    <row r="37" spans="1:11" s="43" customFormat="1" ht="11.25" customHeight="1">
      <c r="A37" s="37" t="s">
        <v>29</v>
      </c>
      <c r="B37" s="38"/>
      <c r="C37" s="39">
        <v>316</v>
      </c>
      <c r="D37" s="39">
        <v>304</v>
      </c>
      <c r="E37" s="39">
        <v>201</v>
      </c>
      <c r="F37" s="40">
        <f>IF(D37&gt;0,100*E37/D37,0)</f>
        <v>66.11842105263158</v>
      </c>
      <c r="G37" s="41"/>
      <c r="H37" s="123">
        <v>7.610999999999999</v>
      </c>
      <c r="I37" s="124">
        <v>6.128</v>
      </c>
      <c r="J37" s="124">
        <v>5.177</v>
      </c>
      <c r="K37" s="42">
        <f>IF(I37&gt;0,100*J37/I37,0)</f>
        <v>84.48107049608353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36</v>
      </c>
      <c r="D39" s="39">
        <v>36</v>
      </c>
      <c r="E39" s="39">
        <v>30</v>
      </c>
      <c r="F39" s="40">
        <f>IF(D39&gt;0,100*E39/D39,0)</f>
        <v>83.33333333333333</v>
      </c>
      <c r="G39" s="41"/>
      <c r="H39" s="123">
        <v>0.629</v>
      </c>
      <c r="I39" s="124">
        <v>0.629</v>
      </c>
      <c r="J39" s="124">
        <v>0.545</v>
      </c>
      <c r="K39" s="42">
        <f>IF(I39&gt;0,100*J39/I39,0)</f>
        <v>86.64546899841018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2"/>
      <c r="I41" s="122"/>
      <c r="J41" s="122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2"/>
      <c r="I42" s="122"/>
      <c r="J42" s="122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2"/>
      <c r="I43" s="122"/>
      <c r="J43" s="122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2"/>
      <c r="I45" s="122"/>
      <c r="J45" s="122"/>
      <c r="K45" s="33"/>
    </row>
    <row r="46" spans="1:11" s="34" customFormat="1" ht="11.25" customHeight="1">
      <c r="A46" s="36" t="s">
        <v>36</v>
      </c>
      <c r="B46" s="30"/>
      <c r="C46" s="31">
        <v>10</v>
      </c>
      <c r="D46" s="31">
        <v>8</v>
      </c>
      <c r="E46" s="31">
        <v>8</v>
      </c>
      <c r="F46" s="32"/>
      <c r="G46" s="32"/>
      <c r="H46" s="122">
        <v>0.15</v>
      </c>
      <c r="I46" s="122">
        <v>0.12</v>
      </c>
      <c r="J46" s="122">
        <v>0.12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2"/>
      <c r="I47" s="122"/>
      <c r="J47" s="122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2"/>
      <c r="I48" s="122"/>
      <c r="J48" s="122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2"/>
      <c r="I49" s="122"/>
      <c r="J49" s="122"/>
      <c r="K49" s="33"/>
    </row>
    <row r="50" spans="1:11" s="43" customFormat="1" ht="11.25" customHeight="1">
      <c r="A50" s="44" t="s">
        <v>40</v>
      </c>
      <c r="B50" s="38"/>
      <c r="C50" s="39">
        <v>10</v>
      </c>
      <c r="D50" s="39">
        <v>8</v>
      </c>
      <c r="E50" s="39">
        <v>8</v>
      </c>
      <c r="F50" s="40">
        <f>IF(D50&gt;0,100*E50/D50,0)</f>
        <v>100</v>
      </c>
      <c r="G50" s="41"/>
      <c r="H50" s="123">
        <v>0.15</v>
      </c>
      <c r="I50" s="124">
        <v>0.12</v>
      </c>
      <c r="J50" s="124">
        <v>0.12</v>
      </c>
      <c r="K50" s="42">
        <f>IF(I50&gt;0,100*J50/I50,0)</f>
        <v>100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>
        <v>1</v>
      </c>
      <c r="E52" s="39"/>
      <c r="F52" s="40"/>
      <c r="G52" s="41"/>
      <c r="H52" s="123">
        <v>0.02</v>
      </c>
      <c r="I52" s="124">
        <v>0.02</v>
      </c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2"/>
      <c r="I54" s="122"/>
      <c r="J54" s="122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2"/>
      <c r="I55" s="122"/>
      <c r="J55" s="122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/>
      <c r="I56" s="122"/>
      <c r="J56" s="122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/>
      <c r="I57" s="122"/>
      <c r="J57" s="122"/>
      <c r="K57" s="33"/>
    </row>
    <row r="58" spans="1:11" s="34" customFormat="1" ht="11.25" customHeight="1">
      <c r="A58" s="36" t="s">
        <v>46</v>
      </c>
      <c r="B58" s="30"/>
      <c r="C58" s="31">
        <v>2</v>
      </c>
      <c r="D58" s="31">
        <v>2</v>
      </c>
      <c r="E58" s="31">
        <v>2</v>
      </c>
      <c r="F58" s="32"/>
      <c r="G58" s="32"/>
      <c r="H58" s="122">
        <v>0.05</v>
      </c>
      <c r="I58" s="122">
        <v>0.05</v>
      </c>
      <c r="J58" s="122">
        <v>0.05</v>
      </c>
      <c r="K58" s="33"/>
    </row>
    <row r="59" spans="1:11" s="43" customFormat="1" ht="11.25" customHeight="1">
      <c r="A59" s="37" t="s">
        <v>47</v>
      </c>
      <c r="B59" s="38"/>
      <c r="C59" s="39">
        <v>2</v>
      </c>
      <c r="D59" s="39">
        <v>2</v>
      </c>
      <c r="E59" s="39">
        <v>2</v>
      </c>
      <c r="F59" s="40">
        <f>IF(D59&gt;0,100*E59/D59,0)</f>
        <v>100</v>
      </c>
      <c r="G59" s="41"/>
      <c r="H59" s="123">
        <v>0.05</v>
      </c>
      <c r="I59" s="124">
        <v>0.05</v>
      </c>
      <c r="J59" s="124">
        <v>0.05</v>
      </c>
      <c r="K59" s="42">
        <f>IF(I59&gt;0,100*J59/I59,0)</f>
        <v>100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244</v>
      </c>
      <c r="D61" s="31">
        <v>220</v>
      </c>
      <c r="E61" s="31">
        <v>220</v>
      </c>
      <c r="F61" s="32"/>
      <c r="G61" s="32"/>
      <c r="H61" s="122">
        <v>18.3</v>
      </c>
      <c r="I61" s="122">
        <v>15</v>
      </c>
      <c r="J61" s="122">
        <v>14.3</v>
      </c>
      <c r="K61" s="33"/>
    </row>
    <row r="62" spans="1:11" s="34" customFormat="1" ht="11.25" customHeight="1">
      <c r="A62" s="36" t="s">
        <v>49</v>
      </c>
      <c r="B62" s="30"/>
      <c r="C62" s="31">
        <v>5</v>
      </c>
      <c r="D62" s="31">
        <v>5</v>
      </c>
      <c r="E62" s="31">
        <v>5</v>
      </c>
      <c r="F62" s="32"/>
      <c r="G62" s="32"/>
      <c r="H62" s="122">
        <v>0.11</v>
      </c>
      <c r="I62" s="122">
        <v>0.11</v>
      </c>
      <c r="J62" s="122">
        <v>0.1</v>
      </c>
      <c r="K62" s="33"/>
    </row>
    <row r="63" spans="1:11" s="34" customFormat="1" ht="11.25" customHeight="1">
      <c r="A63" s="36" t="s">
        <v>50</v>
      </c>
      <c r="B63" s="30"/>
      <c r="C63" s="31">
        <v>13</v>
      </c>
      <c r="D63" s="31">
        <v>13</v>
      </c>
      <c r="E63" s="31">
        <v>83</v>
      </c>
      <c r="F63" s="32"/>
      <c r="G63" s="32"/>
      <c r="H63" s="122">
        <v>0.338</v>
      </c>
      <c r="I63" s="122">
        <v>0.338</v>
      </c>
      <c r="J63" s="122">
        <v>2.324</v>
      </c>
      <c r="K63" s="33"/>
    </row>
    <row r="64" spans="1:11" s="43" customFormat="1" ht="11.25" customHeight="1">
      <c r="A64" s="37" t="s">
        <v>51</v>
      </c>
      <c r="B64" s="38"/>
      <c r="C64" s="39">
        <v>262</v>
      </c>
      <c r="D64" s="39">
        <v>238</v>
      </c>
      <c r="E64" s="39">
        <v>308</v>
      </c>
      <c r="F64" s="40">
        <f>IF(D64&gt;0,100*E64/D64,0)</f>
        <v>129.41176470588235</v>
      </c>
      <c r="G64" s="41"/>
      <c r="H64" s="123">
        <v>18.748</v>
      </c>
      <c r="I64" s="124">
        <v>15.447999999999999</v>
      </c>
      <c r="J64" s="124">
        <v>16.724</v>
      </c>
      <c r="K64" s="42">
        <f>IF(I64&gt;0,100*J64/I64,0)</f>
        <v>108.25996892801659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707</v>
      </c>
      <c r="D66" s="39">
        <v>707</v>
      </c>
      <c r="E66" s="39">
        <v>933</v>
      </c>
      <c r="F66" s="40">
        <f>IF(D66&gt;0,100*E66/D66,0)</f>
        <v>131.96605374823196</v>
      </c>
      <c r="G66" s="41"/>
      <c r="H66" s="123">
        <v>42.42</v>
      </c>
      <c r="I66" s="124">
        <v>42.42</v>
      </c>
      <c r="J66" s="124">
        <v>58.401</v>
      </c>
      <c r="K66" s="42">
        <f>IF(I66&gt;0,100*J66/I66,0)</f>
        <v>137.67326732673268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2"/>
      <c r="I68" s="122"/>
      <c r="J68" s="122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2"/>
      <c r="I69" s="122"/>
      <c r="J69" s="122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3"/>
      <c r="I70" s="124"/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50</v>
      </c>
      <c r="D72" s="31">
        <v>55</v>
      </c>
      <c r="E72" s="31">
        <v>55</v>
      </c>
      <c r="F72" s="32"/>
      <c r="G72" s="32"/>
      <c r="H72" s="122">
        <v>1.12</v>
      </c>
      <c r="I72" s="122">
        <v>1.232</v>
      </c>
      <c r="J72" s="122">
        <v>1.232</v>
      </c>
      <c r="K72" s="33"/>
    </row>
    <row r="73" spans="1:11" s="34" customFormat="1" ht="11.25" customHeight="1">
      <c r="A73" s="36" t="s">
        <v>57</v>
      </c>
      <c r="B73" s="30"/>
      <c r="C73" s="31">
        <v>8</v>
      </c>
      <c r="D73" s="31">
        <v>7</v>
      </c>
      <c r="E73" s="31">
        <v>7</v>
      </c>
      <c r="F73" s="32"/>
      <c r="G73" s="32"/>
      <c r="H73" s="122">
        <v>0.209</v>
      </c>
      <c r="I73" s="122">
        <v>0.204</v>
      </c>
      <c r="J73" s="122">
        <v>0.191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2"/>
      <c r="I74" s="122"/>
      <c r="J74" s="122"/>
      <c r="K74" s="33"/>
    </row>
    <row r="75" spans="1:11" s="34" customFormat="1" ht="11.25" customHeight="1">
      <c r="A75" s="36" t="s">
        <v>59</v>
      </c>
      <c r="B75" s="30"/>
      <c r="C75" s="31">
        <v>43</v>
      </c>
      <c r="D75" s="31">
        <v>43</v>
      </c>
      <c r="E75" s="31">
        <v>21</v>
      </c>
      <c r="F75" s="32"/>
      <c r="G75" s="32"/>
      <c r="H75" s="122">
        <v>1.896</v>
      </c>
      <c r="I75" s="122">
        <v>1.896</v>
      </c>
      <c r="J75" s="122">
        <v>0.824</v>
      </c>
      <c r="K75" s="33"/>
    </row>
    <row r="76" spans="1:11" s="34" customFormat="1" ht="11.25" customHeight="1">
      <c r="A76" s="36" t="s">
        <v>60</v>
      </c>
      <c r="B76" s="30"/>
      <c r="C76" s="31">
        <v>3</v>
      </c>
      <c r="D76" s="31">
        <v>3</v>
      </c>
      <c r="E76" s="31">
        <v>3</v>
      </c>
      <c r="F76" s="32"/>
      <c r="G76" s="32"/>
      <c r="H76" s="122">
        <v>0.069</v>
      </c>
      <c r="I76" s="122">
        <v>0.066</v>
      </c>
      <c r="J76" s="122">
        <v>0.03</v>
      </c>
      <c r="K76" s="33"/>
    </row>
    <row r="77" spans="1:11" s="34" customFormat="1" ht="11.25" customHeight="1">
      <c r="A77" s="36" t="s">
        <v>61</v>
      </c>
      <c r="B77" s="30"/>
      <c r="C77" s="31">
        <v>1</v>
      </c>
      <c r="D77" s="31">
        <v>1</v>
      </c>
      <c r="E77" s="31">
        <v>1</v>
      </c>
      <c r="F77" s="32"/>
      <c r="G77" s="32"/>
      <c r="H77" s="122">
        <v>0.019</v>
      </c>
      <c r="I77" s="122">
        <v>0.02</v>
      </c>
      <c r="J77" s="122">
        <v>0.019</v>
      </c>
      <c r="K77" s="33"/>
    </row>
    <row r="78" spans="1:11" s="34" customFormat="1" ht="11.25" customHeight="1">
      <c r="A78" s="36" t="s">
        <v>62</v>
      </c>
      <c r="B78" s="30"/>
      <c r="C78" s="31">
        <v>24</v>
      </c>
      <c r="D78" s="31">
        <v>24</v>
      </c>
      <c r="E78" s="31">
        <v>24</v>
      </c>
      <c r="F78" s="32"/>
      <c r="G78" s="32"/>
      <c r="H78" s="122">
        <v>0.528</v>
      </c>
      <c r="I78" s="122">
        <v>0.528</v>
      </c>
      <c r="J78" s="122">
        <v>0.528</v>
      </c>
      <c r="K78" s="33"/>
    </row>
    <row r="79" spans="1:11" s="34" customFormat="1" ht="11.25" customHeight="1">
      <c r="A79" s="36" t="s">
        <v>63</v>
      </c>
      <c r="B79" s="30"/>
      <c r="C79" s="31">
        <v>46</v>
      </c>
      <c r="D79" s="31">
        <v>46</v>
      </c>
      <c r="E79" s="31">
        <v>40</v>
      </c>
      <c r="F79" s="32"/>
      <c r="G79" s="32"/>
      <c r="H79" s="122">
        <v>1.127</v>
      </c>
      <c r="I79" s="122">
        <v>1.15</v>
      </c>
      <c r="J79" s="122">
        <v>0.99</v>
      </c>
      <c r="K79" s="33"/>
    </row>
    <row r="80" spans="1:11" s="43" customFormat="1" ht="11.25" customHeight="1">
      <c r="A80" s="44" t="s">
        <v>64</v>
      </c>
      <c r="B80" s="38"/>
      <c r="C80" s="39">
        <v>175</v>
      </c>
      <c r="D80" s="39">
        <v>179</v>
      </c>
      <c r="E80" s="39">
        <v>151</v>
      </c>
      <c r="F80" s="40">
        <f>IF(D80&gt;0,100*E80/D80,0)</f>
        <v>84.35754189944134</v>
      </c>
      <c r="G80" s="41"/>
      <c r="H80" s="123">
        <v>4.968</v>
      </c>
      <c r="I80" s="124">
        <v>5.096</v>
      </c>
      <c r="J80" s="124">
        <v>3.814</v>
      </c>
      <c r="K80" s="42">
        <f>IF(I80&gt;0,100*J80/I80,0)</f>
        <v>74.84301412872841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>
        <v>4</v>
      </c>
      <c r="D82" s="31">
        <v>4</v>
      </c>
      <c r="E82" s="31">
        <v>4</v>
      </c>
      <c r="F82" s="32"/>
      <c r="G82" s="32"/>
      <c r="H82" s="122">
        <v>0.152</v>
      </c>
      <c r="I82" s="122">
        <v>0.152</v>
      </c>
      <c r="J82" s="122">
        <v>0.152</v>
      </c>
      <c r="K82" s="33"/>
    </row>
    <row r="83" spans="1:11" s="34" customFormat="1" ht="11.25" customHeight="1">
      <c r="A83" s="36" t="s">
        <v>66</v>
      </c>
      <c r="B83" s="30"/>
      <c r="C83" s="31">
        <v>4</v>
      </c>
      <c r="D83" s="31">
        <v>4</v>
      </c>
      <c r="E83" s="31">
        <v>4</v>
      </c>
      <c r="F83" s="32"/>
      <c r="G83" s="32"/>
      <c r="H83" s="122">
        <v>0.09</v>
      </c>
      <c r="I83" s="122">
        <v>0.09</v>
      </c>
      <c r="J83" s="122">
        <v>0.09</v>
      </c>
      <c r="K83" s="33"/>
    </row>
    <row r="84" spans="1:11" s="43" customFormat="1" ht="11.25" customHeight="1">
      <c r="A84" s="37" t="s">
        <v>67</v>
      </c>
      <c r="B84" s="38"/>
      <c r="C84" s="39">
        <v>8</v>
      </c>
      <c r="D84" s="39">
        <v>8</v>
      </c>
      <c r="E84" s="39">
        <v>8</v>
      </c>
      <c r="F84" s="40">
        <f>IF(D84&gt;0,100*E84/D84,0)</f>
        <v>100</v>
      </c>
      <c r="G84" s="41"/>
      <c r="H84" s="123">
        <v>0.242</v>
      </c>
      <c r="I84" s="124">
        <v>0.242</v>
      </c>
      <c r="J84" s="124">
        <v>0.242</v>
      </c>
      <c r="K84" s="42">
        <f>IF(I84&gt;0,100*J84/I84,0)</f>
        <v>100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1539</v>
      </c>
      <c r="D86" s="31">
        <v>1502</v>
      </c>
      <c r="E86" s="31">
        <v>1659</v>
      </c>
      <c r="F86" s="32">
        <f>IF(D86&gt;0,100*E86/D86,0)</f>
        <v>110.45272969374167</v>
      </c>
      <c r="G86" s="32"/>
      <c r="H86" s="122">
        <v>75.328</v>
      </c>
      <c r="I86" s="122">
        <v>70.60300000000001</v>
      </c>
      <c r="J86" s="122">
        <v>85.51899999999999</v>
      </c>
      <c r="K86" s="33">
        <f>IF(I86&gt;0,100*J86/I86,0)</f>
        <v>121.12658102346924</v>
      </c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1539</v>
      </c>
      <c r="D89" s="54">
        <v>1502</v>
      </c>
      <c r="E89" s="54">
        <v>1659</v>
      </c>
      <c r="F89" s="55">
        <f>IF(D89&gt;0,100*E89/D89,0)</f>
        <v>110.45272969374167</v>
      </c>
      <c r="G89" s="41"/>
      <c r="H89" s="127">
        <v>75.328</v>
      </c>
      <c r="I89" s="128">
        <v>70.60300000000001</v>
      </c>
      <c r="J89" s="128">
        <v>85.51899999999999</v>
      </c>
      <c r="K89" s="55">
        <f>IF(I89&gt;0,100*J89/I89,0)</f>
        <v>121.12658102346924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</v>
      </c>
      <c r="D9" s="31">
        <v>1</v>
      </c>
      <c r="E9" s="31">
        <v>1</v>
      </c>
      <c r="F9" s="32"/>
      <c r="G9" s="32"/>
      <c r="H9" s="122">
        <v>0.06</v>
      </c>
      <c r="I9" s="122">
        <v>0.06</v>
      </c>
      <c r="J9" s="122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/>
      <c r="I10" s="122"/>
      <c r="J10" s="122"/>
      <c r="K10" s="33"/>
    </row>
    <row r="11" spans="1:11" s="34" customFormat="1" ht="11.25" customHeight="1">
      <c r="A11" s="29" t="s">
        <v>10</v>
      </c>
      <c r="B11" s="30"/>
      <c r="C11" s="31">
        <v>1</v>
      </c>
      <c r="D11" s="31"/>
      <c r="E11" s="31"/>
      <c r="F11" s="32"/>
      <c r="G11" s="32"/>
      <c r="H11" s="122">
        <v>0.048</v>
      </c>
      <c r="I11" s="122"/>
      <c r="J11" s="122"/>
      <c r="K11" s="33"/>
    </row>
    <row r="12" spans="1:11" s="34" customFormat="1" ht="11.25" customHeight="1">
      <c r="A12" s="36" t="s">
        <v>11</v>
      </c>
      <c r="B12" s="30"/>
      <c r="C12" s="31">
        <v>2</v>
      </c>
      <c r="D12" s="31"/>
      <c r="E12" s="31"/>
      <c r="F12" s="32"/>
      <c r="G12" s="32"/>
      <c r="H12" s="122">
        <v>0.12</v>
      </c>
      <c r="I12" s="122"/>
      <c r="J12" s="122"/>
      <c r="K12" s="33"/>
    </row>
    <row r="13" spans="1:11" s="43" customFormat="1" ht="11.25" customHeight="1">
      <c r="A13" s="37" t="s">
        <v>12</v>
      </c>
      <c r="B13" s="38"/>
      <c r="C13" s="39">
        <v>4</v>
      </c>
      <c r="D13" s="39">
        <v>1</v>
      </c>
      <c r="E13" s="39">
        <v>1</v>
      </c>
      <c r="F13" s="40">
        <f>IF(D13&gt;0,100*E13/D13,0)</f>
        <v>100</v>
      </c>
      <c r="G13" s="41"/>
      <c r="H13" s="123">
        <v>0.22799999999999998</v>
      </c>
      <c r="I13" s="124">
        <v>0.06</v>
      </c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>
        <v>2</v>
      </c>
      <c r="D17" s="39">
        <v>1</v>
      </c>
      <c r="E17" s="39">
        <v>1</v>
      </c>
      <c r="F17" s="40">
        <f>IF(D17&gt;0,100*E17/D17,0)</f>
        <v>100</v>
      </c>
      <c r="G17" s="41"/>
      <c r="H17" s="123">
        <v>0.012</v>
      </c>
      <c r="I17" s="124">
        <v>0.006</v>
      </c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>
        <v>3</v>
      </c>
      <c r="D19" s="31">
        <v>3</v>
      </c>
      <c r="E19" s="31">
        <v>3</v>
      </c>
      <c r="F19" s="32"/>
      <c r="G19" s="32"/>
      <c r="H19" s="122">
        <v>0.065</v>
      </c>
      <c r="I19" s="122">
        <v>0.065</v>
      </c>
      <c r="J19" s="122"/>
      <c r="K19" s="33"/>
    </row>
    <row r="20" spans="1:11" s="34" customFormat="1" ht="11.25" customHeight="1">
      <c r="A20" s="36" t="s">
        <v>16</v>
      </c>
      <c r="B20" s="30"/>
      <c r="C20" s="31">
        <v>3</v>
      </c>
      <c r="D20" s="31">
        <v>3</v>
      </c>
      <c r="E20" s="31">
        <v>3</v>
      </c>
      <c r="F20" s="32"/>
      <c r="G20" s="32"/>
      <c r="H20" s="122">
        <v>0.05</v>
      </c>
      <c r="I20" s="122">
        <v>0.05</v>
      </c>
      <c r="J20" s="122"/>
      <c r="K20" s="33"/>
    </row>
    <row r="21" spans="1:11" s="34" customFormat="1" ht="11.25" customHeight="1">
      <c r="A21" s="36" t="s">
        <v>17</v>
      </c>
      <c r="B21" s="30"/>
      <c r="C21" s="31">
        <v>6</v>
      </c>
      <c r="D21" s="31">
        <v>6</v>
      </c>
      <c r="E21" s="31">
        <v>6</v>
      </c>
      <c r="F21" s="32"/>
      <c r="G21" s="32"/>
      <c r="H21" s="122">
        <v>0.179</v>
      </c>
      <c r="I21" s="122">
        <v>0.179</v>
      </c>
      <c r="J21" s="122"/>
      <c r="K21" s="33"/>
    </row>
    <row r="22" spans="1:11" s="43" customFormat="1" ht="11.25" customHeight="1">
      <c r="A22" s="37" t="s">
        <v>18</v>
      </c>
      <c r="B22" s="38"/>
      <c r="C22" s="39">
        <v>12</v>
      </c>
      <c r="D22" s="39">
        <v>12</v>
      </c>
      <c r="E22" s="39">
        <v>12</v>
      </c>
      <c r="F22" s="40">
        <f>IF(D22&gt;0,100*E22/D22,0)</f>
        <v>100</v>
      </c>
      <c r="G22" s="41"/>
      <c r="H22" s="123">
        <v>0.294</v>
      </c>
      <c r="I22" s="124">
        <v>0.294</v>
      </c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20</v>
      </c>
      <c r="D24" s="39">
        <v>20</v>
      </c>
      <c r="E24" s="39">
        <v>15</v>
      </c>
      <c r="F24" s="40">
        <f>IF(D24&gt;0,100*E24/D24,0)</f>
        <v>75</v>
      </c>
      <c r="G24" s="41"/>
      <c r="H24" s="123">
        <v>1.5</v>
      </c>
      <c r="I24" s="124">
        <v>1.5</v>
      </c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17</v>
      </c>
      <c r="D26" s="39">
        <v>17</v>
      </c>
      <c r="E26" s="39">
        <v>17</v>
      </c>
      <c r="F26" s="40">
        <f>IF(D26&gt;0,100*E26/D26,0)</f>
        <v>100</v>
      </c>
      <c r="G26" s="41"/>
      <c r="H26" s="123">
        <v>0.56</v>
      </c>
      <c r="I26" s="124">
        <v>0.55</v>
      </c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2"/>
      <c r="I28" s="122"/>
      <c r="J28" s="122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/>
      <c r="I29" s="122"/>
      <c r="J29" s="122"/>
      <c r="K29" s="33"/>
    </row>
    <row r="30" spans="1:11" s="34" customFormat="1" ht="11.25" customHeight="1">
      <c r="A30" s="36" t="s">
        <v>23</v>
      </c>
      <c r="B30" s="30"/>
      <c r="C30" s="31">
        <v>1</v>
      </c>
      <c r="D30" s="31">
        <v>1</v>
      </c>
      <c r="E30" s="31">
        <v>1</v>
      </c>
      <c r="F30" s="32"/>
      <c r="G30" s="32"/>
      <c r="H30" s="122">
        <v>0.05</v>
      </c>
      <c r="I30" s="122">
        <v>0.045</v>
      </c>
      <c r="J30" s="122"/>
      <c r="K30" s="33"/>
    </row>
    <row r="31" spans="1:11" s="43" customFormat="1" ht="11.25" customHeight="1">
      <c r="A31" s="44" t="s">
        <v>24</v>
      </c>
      <c r="B31" s="38"/>
      <c r="C31" s="39">
        <v>1</v>
      </c>
      <c r="D31" s="39">
        <v>1</v>
      </c>
      <c r="E31" s="39">
        <v>1</v>
      </c>
      <c r="F31" s="40">
        <f>IF(D31&gt;0,100*E31/D31,0)</f>
        <v>100</v>
      </c>
      <c r="G31" s="41"/>
      <c r="H31" s="123">
        <v>0.05</v>
      </c>
      <c r="I31" s="124">
        <v>0.045</v>
      </c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77</v>
      </c>
      <c r="D33" s="31">
        <v>75</v>
      </c>
      <c r="E33" s="31">
        <v>75</v>
      </c>
      <c r="F33" s="32"/>
      <c r="G33" s="32"/>
      <c r="H33" s="122">
        <v>7.709</v>
      </c>
      <c r="I33" s="122">
        <v>2.89</v>
      </c>
      <c r="J33" s="122"/>
      <c r="K33" s="33"/>
    </row>
    <row r="34" spans="1:11" s="34" customFormat="1" ht="11.25" customHeight="1">
      <c r="A34" s="36" t="s">
        <v>26</v>
      </c>
      <c r="B34" s="30"/>
      <c r="C34" s="31">
        <v>18</v>
      </c>
      <c r="D34" s="31">
        <v>18</v>
      </c>
      <c r="E34" s="31">
        <v>23</v>
      </c>
      <c r="F34" s="32"/>
      <c r="G34" s="32"/>
      <c r="H34" s="122">
        <v>0.543</v>
      </c>
      <c r="I34" s="122">
        <v>0.519</v>
      </c>
      <c r="J34" s="122"/>
      <c r="K34" s="33"/>
    </row>
    <row r="35" spans="1:11" s="34" customFormat="1" ht="11.25" customHeight="1">
      <c r="A35" s="36" t="s">
        <v>27</v>
      </c>
      <c r="B35" s="30"/>
      <c r="C35" s="31">
        <v>17</v>
      </c>
      <c r="D35" s="31">
        <v>18</v>
      </c>
      <c r="E35" s="31">
        <v>20</v>
      </c>
      <c r="F35" s="32"/>
      <c r="G35" s="32"/>
      <c r="H35" s="122">
        <v>0.484</v>
      </c>
      <c r="I35" s="122">
        <v>0.52</v>
      </c>
      <c r="J35" s="122"/>
      <c r="K35" s="33"/>
    </row>
    <row r="36" spans="1:11" s="34" customFormat="1" ht="11.25" customHeight="1">
      <c r="A36" s="36" t="s">
        <v>28</v>
      </c>
      <c r="B36" s="30"/>
      <c r="C36" s="31">
        <v>62</v>
      </c>
      <c r="D36" s="31">
        <v>62</v>
      </c>
      <c r="E36" s="31">
        <v>56</v>
      </c>
      <c r="F36" s="32"/>
      <c r="G36" s="32"/>
      <c r="H36" s="122">
        <v>1.98</v>
      </c>
      <c r="I36" s="122">
        <v>1.98</v>
      </c>
      <c r="J36" s="122"/>
      <c r="K36" s="33"/>
    </row>
    <row r="37" spans="1:11" s="43" customFormat="1" ht="11.25" customHeight="1">
      <c r="A37" s="37" t="s">
        <v>29</v>
      </c>
      <c r="B37" s="38"/>
      <c r="C37" s="39">
        <v>174</v>
      </c>
      <c r="D37" s="39">
        <v>173</v>
      </c>
      <c r="E37" s="39">
        <v>174</v>
      </c>
      <c r="F37" s="40">
        <f>IF(D37&gt;0,100*E37/D37,0)</f>
        <v>100.57803468208093</v>
      </c>
      <c r="G37" s="41"/>
      <c r="H37" s="123">
        <v>10.716</v>
      </c>
      <c r="I37" s="124">
        <v>5.909000000000001</v>
      </c>
      <c r="J37" s="12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66</v>
      </c>
      <c r="D39" s="39">
        <v>66</v>
      </c>
      <c r="E39" s="39">
        <v>100</v>
      </c>
      <c r="F39" s="40">
        <f>IF(D39&gt;0,100*E39/D39,0)</f>
        <v>151.5151515151515</v>
      </c>
      <c r="G39" s="41"/>
      <c r="H39" s="123">
        <v>1.311</v>
      </c>
      <c r="I39" s="124">
        <v>1.311</v>
      </c>
      <c r="J39" s="12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>
        <v>4</v>
      </c>
      <c r="D41" s="31">
        <v>2</v>
      </c>
      <c r="E41" s="31">
        <v>1</v>
      </c>
      <c r="F41" s="32"/>
      <c r="G41" s="32"/>
      <c r="H41" s="122">
        <v>0.069</v>
      </c>
      <c r="I41" s="122">
        <v>0.034</v>
      </c>
      <c r="J41" s="122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2"/>
      <c r="I42" s="122"/>
      <c r="J42" s="122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2"/>
      <c r="I43" s="122"/>
      <c r="J43" s="122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2"/>
      <c r="I45" s="122"/>
      <c r="J45" s="122"/>
      <c r="K45" s="33"/>
    </row>
    <row r="46" spans="1:11" s="34" customFormat="1" ht="11.25" customHeight="1">
      <c r="A46" s="36" t="s">
        <v>36</v>
      </c>
      <c r="B46" s="30"/>
      <c r="C46" s="31">
        <v>8</v>
      </c>
      <c r="D46" s="31">
        <v>8</v>
      </c>
      <c r="E46" s="31">
        <v>8</v>
      </c>
      <c r="F46" s="32"/>
      <c r="G46" s="32"/>
      <c r="H46" s="122">
        <v>0.12</v>
      </c>
      <c r="I46" s="122">
        <v>0.12</v>
      </c>
      <c r="J46" s="122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2"/>
      <c r="I47" s="122"/>
      <c r="J47" s="122"/>
      <c r="K47" s="33"/>
    </row>
    <row r="48" spans="1:11" s="34" customFormat="1" ht="11.25" customHeight="1">
      <c r="A48" s="36" t="s">
        <v>38</v>
      </c>
      <c r="B48" s="30"/>
      <c r="C48" s="31">
        <v>11</v>
      </c>
      <c r="D48" s="31">
        <v>6</v>
      </c>
      <c r="E48" s="31">
        <v>6</v>
      </c>
      <c r="F48" s="32"/>
      <c r="G48" s="32"/>
      <c r="H48" s="122">
        <v>0.363</v>
      </c>
      <c r="I48" s="122">
        <v>0.198</v>
      </c>
      <c r="J48" s="122"/>
      <c r="K48" s="33"/>
    </row>
    <row r="49" spans="1:11" s="34" customFormat="1" ht="11.25" customHeight="1">
      <c r="A49" s="36" t="s">
        <v>39</v>
      </c>
      <c r="B49" s="30"/>
      <c r="C49" s="31">
        <v>3</v>
      </c>
      <c r="D49" s="31">
        <v>3</v>
      </c>
      <c r="E49" s="31">
        <v>3</v>
      </c>
      <c r="F49" s="32"/>
      <c r="G49" s="32"/>
      <c r="H49" s="122">
        <v>0.105</v>
      </c>
      <c r="I49" s="122">
        <v>0.105</v>
      </c>
      <c r="J49" s="122"/>
      <c r="K49" s="33"/>
    </row>
    <row r="50" spans="1:11" s="43" customFormat="1" ht="11.25" customHeight="1">
      <c r="A50" s="44" t="s">
        <v>40</v>
      </c>
      <c r="B50" s="38"/>
      <c r="C50" s="39">
        <v>26</v>
      </c>
      <c r="D50" s="39">
        <v>19</v>
      </c>
      <c r="E50" s="39">
        <v>18</v>
      </c>
      <c r="F50" s="40">
        <f>IF(D50&gt;0,100*E50/D50,0)</f>
        <v>94.73684210526316</v>
      </c>
      <c r="G50" s="41"/>
      <c r="H50" s="123">
        <v>0.657</v>
      </c>
      <c r="I50" s="124">
        <v>0.45699999999999996</v>
      </c>
      <c r="J50" s="12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60</v>
      </c>
      <c r="D52" s="39">
        <v>34</v>
      </c>
      <c r="E52" s="39"/>
      <c r="F52" s="40"/>
      <c r="G52" s="41"/>
      <c r="H52" s="123">
        <v>12</v>
      </c>
      <c r="I52" s="124">
        <v>0.85</v>
      </c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>
        <v>12</v>
      </c>
      <c r="D54" s="31">
        <v>10</v>
      </c>
      <c r="E54" s="31">
        <v>7</v>
      </c>
      <c r="F54" s="32"/>
      <c r="G54" s="32"/>
      <c r="H54" s="122">
        <v>0.336</v>
      </c>
      <c r="I54" s="122">
        <v>0.25</v>
      </c>
      <c r="J54" s="122"/>
      <c r="K54" s="33"/>
    </row>
    <row r="55" spans="1:11" s="34" customFormat="1" ht="11.25" customHeight="1">
      <c r="A55" s="36" t="s">
        <v>43</v>
      </c>
      <c r="B55" s="30"/>
      <c r="C55" s="31">
        <v>10</v>
      </c>
      <c r="D55" s="31">
        <v>6</v>
      </c>
      <c r="E55" s="31">
        <v>6</v>
      </c>
      <c r="F55" s="32"/>
      <c r="G55" s="32"/>
      <c r="H55" s="122">
        <v>0.205</v>
      </c>
      <c r="I55" s="122">
        <v>0.12</v>
      </c>
      <c r="J55" s="122"/>
      <c r="K55" s="33"/>
    </row>
    <row r="56" spans="1:11" s="34" customFormat="1" ht="11.25" customHeight="1">
      <c r="A56" s="36" t="s">
        <v>44</v>
      </c>
      <c r="B56" s="30"/>
      <c r="C56" s="31">
        <v>40</v>
      </c>
      <c r="D56" s="31">
        <v>27</v>
      </c>
      <c r="E56" s="31"/>
      <c r="F56" s="32"/>
      <c r="G56" s="32"/>
      <c r="H56" s="122">
        <v>0.7</v>
      </c>
      <c r="I56" s="122">
        <v>0.78</v>
      </c>
      <c r="J56" s="122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/>
      <c r="I57" s="122"/>
      <c r="J57" s="122"/>
      <c r="K57" s="33"/>
    </row>
    <row r="58" spans="1:11" s="34" customFormat="1" ht="11.25" customHeight="1">
      <c r="A58" s="36" t="s">
        <v>46</v>
      </c>
      <c r="B58" s="30"/>
      <c r="C58" s="31">
        <v>50</v>
      </c>
      <c r="D58" s="31">
        <v>50</v>
      </c>
      <c r="E58" s="31">
        <v>8</v>
      </c>
      <c r="F58" s="32"/>
      <c r="G58" s="32"/>
      <c r="H58" s="122">
        <v>1.1</v>
      </c>
      <c r="I58" s="122">
        <v>1.1</v>
      </c>
      <c r="J58" s="122"/>
      <c r="K58" s="33"/>
    </row>
    <row r="59" spans="1:11" s="43" customFormat="1" ht="11.25" customHeight="1">
      <c r="A59" s="37" t="s">
        <v>47</v>
      </c>
      <c r="B59" s="38"/>
      <c r="C59" s="39">
        <v>112</v>
      </c>
      <c r="D59" s="39">
        <v>93</v>
      </c>
      <c r="E59" s="39">
        <v>21</v>
      </c>
      <c r="F59" s="40">
        <f>IF(D59&gt;0,100*E59/D59,0)</f>
        <v>22.580645161290324</v>
      </c>
      <c r="G59" s="41"/>
      <c r="H59" s="123">
        <v>2.341</v>
      </c>
      <c r="I59" s="124">
        <v>2.25</v>
      </c>
      <c r="J59" s="1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63</v>
      </c>
      <c r="D61" s="31">
        <v>50</v>
      </c>
      <c r="E61" s="31">
        <v>50</v>
      </c>
      <c r="F61" s="32"/>
      <c r="G61" s="32"/>
      <c r="H61" s="122">
        <v>2.71</v>
      </c>
      <c r="I61" s="122">
        <v>2.5</v>
      </c>
      <c r="J61" s="122"/>
      <c r="K61" s="33"/>
    </row>
    <row r="62" spans="1:11" s="34" customFormat="1" ht="11.25" customHeight="1">
      <c r="A62" s="36" t="s">
        <v>49</v>
      </c>
      <c r="B62" s="30"/>
      <c r="C62" s="31">
        <v>70</v>
      </c>
      <c r="D62" s="31">
        <v>70</v>
      </c>
      <c r="E62" s="31">
        <v>75</v>
      </c>
      <c r="F62" s="32"/>
      <c r="G62" s="32"/>
      <c r="H62" s="122">
        <v>1.38</v>
      </c>
      <c r="I62" s="122">
        <v>1.4</v>
      </c>
      <c r="J62" s="122"/>
      <c r="K62" s="33"/>
    </row>
    <row r="63" spans="1:11" s="34" customFormat="1" ht="11.25" customHeight="1">
      <c r="A63" s="36" t="s">
        <v>50</v>
      </c>
      <c r="B63" s="30"/>
      <c r="C63" s="31">
        <v>16</v>
      </c>
      <c r="D63" s="31">
        <v>20</v>
      </c>
      <c r="E63" s="31">
        <v>20</v>
      </c>
      <c r="F63" s="32"/>
      <c r="G63" s="32"/>
      <c r="H63" s="122">
        <v>1.105</v>
      </c>
      <c r="I63" s="122">
        <v>1.2</v>
      </c>
      <c r="J63" s="122"/>
      <c r="K63" s="33"/>
    </row>
    <row r="64" spans="1:11" s="43" customFormat="1" ht="11.25" customHeight="1">
      <c r="A64" s="37" t="s">
        <v>51</v>
      </c>
      <c r="B64" s="38"/>
      <c r="C64" s="39">
        <v>149</v>
      </c>
      <c r="D64" s="39">
        <v>140</v>
      </c>
      <c r="E64" s="39">
        <v>145</v>
      </c>
      <c r="F64" s="40">
        <f>IF(D64&gt;0,100*E64/D64,0)</f>
        <v>103.57142857142857</v>
      </c>
      <c r="G64" s="41"/>
      <c r="H64" s="123">
        <v>5.195</v>
      </c>
      <c r="I64" s="124">
        <v>5.1</v>
      </c>
      <c r="J64" s="12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297</v>
      </c>
      <c r="D66" s="39">
        <v>168</v>
      </c>
      <c r="E66" s="39">
        <v>163</v>
      </c>
      <c r="F66" s="40">
        <f>IF(D66&gt;0,100*E66/D66,0)</f>
        <v>97.02380952380952</v>
      </c>
      <c r="G66" s="41"/>
      <c r="H66" s="123">
        <v>13.793</v>
      </c>
      <c r="I66" s="124">
        <v>9.048</v>
      </c>
      <c r="J66" s="12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>
        <v>20</v>
      </c>
      <c r="D68" s="31">
        <v>20</v>
      </c>
      <c r="E68" s="31">
        <v>20</v>
      </c>
      <c r="F68" s="32"/>
      <c r="G68" s="32"/>
      <c r="H68" s="122">
        <v>3.5</v>
      </c>
      <c r="I68" s="122">
        <v>3.5</v>
      </c>
      <c r="J68" s="122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2"/>
      <c r="I69" s="122"/>
      <c r="J69" s="122"/>
      <c r="K69" s="33"/>
    </row>
    <row r="70" spans="1:11" s="43" customFormat="1" ht="11.25" customHeight="1">
      <c r="A70" s="37" t="s">
        <v>55</v>
      </c>
      <c r="B70" s="38"/>
      <c r="C70" s="39">
        <v>20</v>
      </c>
      <c r="D70" s="39">
        <v>20</v>
      </c>
      <c r="E70" s="39">
        <v>20</v>
      </c>
      <c r="F70" s="40">
        <f>IF(D70&gt;0,100*E70/D70,0)</f>
        <v>100</v>
      </c>
      <c r="G70" s="41"/>
      <c r="H70" s="123">
        <v>3.5</v>
      </c>
      <c r="I70" s="124">
        <v>3.5</v>
      </c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4454</v>
      </c>
      <c r="D72" s="31">
        <v>5021</v>
      </c>
      <c r="E72" s="31">
        <v>4839</v>
      </c>
      <c r="F72" s="32"/>
      <c r="G72" s="32"/>
      <c r="H72" s="122">
        <v>411.189</v>
      </c>
      <c r="I72" s="122">
        <v>414.151</v>
      </c>
      <c r="J72" s="122"/>
      <c r="K72" s="33"/>
    </row>
    <row r="73" spans="1:11" s="34" customFormat="1" ht="11.25" customHeight="1">
      <c r="A73" s="36" t="s">
        <v>57</v>
      </c>
      <c r="B73" s="30"/>
      <c r="C73" s="31">
        <v>90</v>
      </c>
      <c r="D73" s="31">
        <v>90</v>
      </c>
      <c r="E73" s="31">
        <v>90</v>
      </c>
      <c r="F73" s="32"/>
      <c r="G73" s="32"/>
      <c r="H73" s="122">
        <v>3.625</v>
      </c>
      <c r="I73" s="122">
        <v>3.65</v>
      </c>
      <c r="J73" s="122"/>
      <c r="K73" s="33"/>
    </row>
    <row r="74" spans="1:11" s="34" customFormat="1" ht="11.25" customHeight="1">
      <c r="A74" s="36" t="s">
        <v>58</v>
      </c>
      <c r="B74" s="30"/>
      <c r="C74" s="31">
        <v>57</v>
      </c>
      <c r="D74" s="31">
        <v>60</v>
      </c>
      <c r="E74" s="31">
        <v>65</v>
      </c>
      <c r="F74" s="32"/>
      <c r="G74" s="32"/>
      <c r="H74" s="122">
        <v>1.689</v>
      </c>
      <c r="I74" s="122">
        <v>1.8</v>
      </c>
      <c r="J74" s="122"/>
      <c r="K74" s="33"/>
    </row>
    <row r="75" spans="1:11" s="34" customFormat="1" ht="11.25" customHeight="1">
      <c r="A75" s="36" t="s">
        <v>59</v>
      </c>
      <c r="B75" s="30"/>
      <c r="C75" s="31">
        <v>2573</v>
      </c>
      <c r="D75" s="31">
        <v>2573</v>
      </c>
      <c r="E75" s="31">
        <v>2633</v>
      </c>
      <c r="F75" s="32"/>
      <c r="G75" s="32"/>
      <c r="H75" s="122">
        <v>241.895</v>
      </c>
      <c r="I75" s="122">
        <v>241.895</v>
      </c>
      <c r="J75" s="122"/>
      <c r="K75" s="33"/>
    </row>
    <row r="76" spans="1:11" s="34" customFormat="1" ht="11.25" customHeight="1">
      <c r="A76" s="36" t="s">
        <v>60</v>
      </c>
      <c r="B76" s="30"/>
      <c r="C76" s="31">
        <v>5</v>
      </c>
      <c r="D76" s="31">
        <v>4</v>
      </c>
      <c r="E76" s="31">
        <v>4</v>
      </c>
      <c r="F76" s="32"/>
      <c r="G76" s="32"/>
      <c r="H76" s="122">
        <v>0.12</v>
      </c>
      <c r="I76" s="122">
        <v>0.096</v>
      </c>
      <c r="J76" s="122"/>
      <c r="K76" s="33"/>
    </row>
    <row r="77" spans="1:11" s="34" customFormat="1" ht="11.25" customHeight="1">
      <c r="A77" s="36" t="s">
        <v>61</v>
      </c>
      <c r="B77" s="30"/>
      <c r="C77" s="31">
        <v>72</v>
      </c>
      <c r="D77" s="31">
        <v>72</v>
      </c>
      <c r="E77" s="31">
        <v>77</v>
      </c>
      <c r="F77" s="32"/>
      <c r="G77" s="32"/>
      <c r="H77" s="122">
        <v>1.656</v>
      </c>
      <c r="I77" s="122">
        <v>1.7</v>
      </c>
      <c r="J77" s="122"/>
      <c r="K77" s="33"/>
    </row>
    <row r="78" spans="1:11" s="34" customFormat="1" ht="11.25" customHeight="1">
      <c r="A78" s="36" t="s">
        <v>62</v>
      </c>
      <c r="B78" s="30"/>
      <c r="C78" s="31">
        <v>149</v>
      </c>
      <c r="D78" s="31">
        <v>150</v>
      </c>
      <c r="E78" s="31">
        <v>150</v>
      </c>
      <c r="F78" s="32"/>
      <c r="G78" s="32"/>
      <c r="H78" s="122">
        <v>8.859</v>
      </c>
      <c r="I78" s="122">
        <v>8.92</v>
      </c>
      <c r="J78" s="122"/>
      <c r="K78" s="33"/>
    </row>
    <row r="79" spans="1:11" s="34" customFormat="1" ht="11.25" customHeight="1">
      <c r="A79" s="36" t="s">
        <v>63</v>
      </c>
      <c r="B79" s="30"/>
      <c r="C79" s="31">
        <v>19</v>
      </c>
      <c r="D79" s="31">
        <v>15</v>
      </c>
      <c r="E79" s="31">
        <v>15</v>
      </c>
      <c r="F79" s="32"/>
      <c r="G79" s="32"/>
      <c r="H79" s="122">
        <v>0.805</v>
      </c>
      <c r="I79" s="122">
        <v>0.65</v>
      </c>
      <c r="J79" s="122"/>
      <c r="K79" s="33"/>
    </row>
    <row r="80" spans="1:11" s="43" customFormat="1" ht="11.25" customHeight="1">
      <c r="A80" s="44" t="s">
        <v>64</v>
      </c>
      <c r="B80" s="38"/>
      <c r="C80" s="39">
        <v>7419</v>
      </c>
      <c r="D80" s="39">
        <v>7985</v>
      </c>
      <c r="E80" s="39">
        <v>7873</v>
      </c>
      <c r="F80" s="40">
        <f>IF(D80&gt;0,100*E80/D80,0)</f>
        <v>98.59737006887914</v>
      </c>
      <c r="G80" s="41"/>
      <c r="H80" s="123">
        <v>669.838</v>
      </c>
      <c r="I80" s="124">
        <v>672.862</v>
      </c>
      <c r="J80" s="12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>
        <v>197</v>
      </c>
      <c r="D82" s="31">
        <v>195</v>
      </c>
      <c r="E82" s="31">
        <v>197</v>
      </c>
      <c r="F82" s="32"/>
      <c r="G82" s="32"/>
      <c r="H82" s="122">
        <v>32.297</v>
      </c>
      <c r="I82" s="122">
        <v>32.297</v>
      </c>
      <c r="J82" s="122"/>
      <c r="K82" s="33"/>
    </row>
    <row r="83" spans="1:11" s="34" customFormat="1" ht="11.25" customHeight="1">
      <c r="A83" s="36" t="s">
        <v>66</v>
      </c>
      <c r="B83" s="30"/>
      <c r="C83" s="31">
        <v>32</v>
      </c>
      <c r="D83" s="31">
        <v>32</v>
      </c>
      <c r="E83" s="31">
        <v>32</v>
      </c>
      <c r="F83" s="32"/>
      <c r="G83" s="32"/>
      <c r="H83" s="122">
        <v>3.362</v>
      </c>
      <c r="I83" s="122">
        <v>3.3</v>
      </c>
      <c r="J83" s="122"/>
      <c r="K83" s="33"/>
    </row>
    <row r="84" spans="1:11" s="43" customFormat="1" ht="11.25" customHeight="1">
      <c r="A84" s="37" t="s">
        <v>67</v>
      </c>
      <c r="B84" s="38"/>
      <c r="C84" s="39">
        <v>229</v>
      </c>
      <c r="D84" s="39">
        <v>227</v>
      </c>
      <c r="E84" s="39">
        <v>229</v>
      </c>
      <c r="F84" s="40">
        <f>IF(D84&gt;0,100*E84/D84,0)</f>
        <v>100.88105726872247</v>
      </c>
      <c r="G84" s="41"/>
      <c r="H84" s="123">
        <v>35.659</v>
      </c>
      <c r="I84" s="124">
        <v>35.596999999999994</v>
      </c>
      <c r="J84" s="124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8608</v>
      </c>
      <c r="D86" s="31">
        <v>8977</v>
      </c>
      <c r="E86" s="31">
        <v>8790</v>
      </c>
      <c r="F86" s="32">
        <f>IF(D86&gt;0,100*E86/D86,0)</f>
        <v>97.91689874122758</v>
      </c>
      <c r="G86" s="32"/>
      <c r="H86" s="122">
        <v>757.654</v>
      </c>
      <c r="I86" s="122">
        <v>739.3389999999999</v>
      </c>
      <c r="J86" s="122"/>
      <c r="K86" s="33"/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8608</v>
      </c>
      <c r="D89" s="54">
        <v>8977</v>
      </c>
      <c r="E89" s="54">
        <v>8790</v>
      </c>
      <c r="F89" s="55">
        <f>IF(D89&gt;0,100*E89/D89,0)</f>
        <v>97.91689874122758</v>
      </c>
      <c r="G89" s="41"/>
      <c r="H89" s="127">
        <v>757.654</v>
      </c>
      <c r="I89" s="128">
        <v>739.3389999999999</v>
      </c>
      <c r="J89" s="128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1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>
        <v>3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</v>
      </c>
      <c r="D9" s="31">
        <v>1.1435600023844685</v>
      </c>
      <c r="E9" s="31">
        <v>1</v>
      </c>
      <c r="F9" s="32"/>
      <c r="G9" s="32"/>
      <c r="H9" s="122">
        <v>0.077</v>
      </c>
      <c r="I9" s="122">
        <v>0.06</v>
      </c>
      <c r="J9" s="122">
        <v>0.021195544938456694</v>
      </c>
      <c r="K9" s="33"/>
    </row>
    <row r="10" spans="1:11" s="34" customFormat="1" ht="11.25" customHeight="1">
      <c r="A10" s="36" t="s">
        <v>9</v>
      </c>
      <c r="B10" s="30"/>
      <c r="C10" s="31">
        <v>1</v>
      </c>
      <c r="D10" s="31">
        <v>1</v>
      </c>
      <c r="E10" s="31">
        <v>1</v>
      </c>
      <c r="F10" s="32"/>
      <c r="G10" s="32"/>
      <c r="H10" s="122">
        <v>0.069</v>
      </c>
      <c r="I10" s="122">
        <v>0.06886</v>
      </c>
      <c r="J10" s="122">
        <v>0.06886</v>
      </c>
      <c r="K10" s="33"/>
    </row>
    <row r="11" spans="1:11" s="34" customFormat="1" ht="11.25" customHeight="1">
      <c r="A11" s="29" t="s">
        <v>10</v>
      </c>
      <c r="B11" s="30"/>
      <c r="C11" s="31">
        <v>1</v>
      </c>
      <c r="D11" s="31"/>
      <c r="E11" s="31"/>
      <c r="F11" s="32"/>
      <c r="G11" s="32"/>
      <c r="H11" s="122">
        <v>0.075</v>
      </c>
      <c r="I11" s="122"/>
      <c r="J11" s="122"/>
      <c r="K11" s="33"/>
    </row>
    <row r="12" spans="1:11" s="34" customFormat="1" ht="11.25" customHeight="1">
      <c r="A12" s="36" t="s">
        <v>11</v>
      </c>
      <c r="B12" s="30"/>
      <c r="C12" s="31">
        <v>3</v>
      </c>
      <c r="D12" s="31"/>
      <c r="E12" s="31"/>
      <c r="F12" s="32"/>
      <c r="G12" s="32"/>
      <c r="H12" s="122">
        <v>0.226</v>
      </c>
      <c r="I12" s="122"/>
      <c r="J12" s="122"/>
      <c r="K12" s="33"/>
    </row>
    <row r="13" spans="1:11" s="43" customFormat="1" ht="11.25" customHeight="1">
      <c r="A13" s="37" t="s">
        <v>12</v>
      </c>
      <c r="B13" s="38"/>
      <c r="C13" s="39">
        <v>6</v>
      </c>
      <c r="D13" s="39">
        <v>2.1435600023844685</v>
      </c>
      <c r="E13" s="39">
        <v>2</v>
      </c>
      <c r="F13" s="40">
        <f>IF(D13&gt;0,100*E13/D13,0)</f>
        <v>93.30272993409216</v>
      </c>
      <c r="G13" s="41"/>
      <c r="H13" s="123">
        <v>0.44700000000000006</v>
      </c>
      <c r="I13" s="124">
        <v>0.12886</v>
      </c>
      <c r="J13" s="124">
        <v>0.0900555449384567</v>
      </c>
      <c r="K13" s="42">
        <f>IF(I13&gt;0,100*J13/I13,0)</f>
        <v>69.88634559867818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>
        <v>1</v>
      </c>
      <c r="F15" s="40"/>
      <c r="G15" s="41"/>
      <c r="H15" s="123"/>
      <c r="I15" s="124"/>
      <c r="J15" s="124">
        <v>0.01</v>
      </c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>
        <v>1</v>
      </c>
      <c r="D17" s="39">
        <v>1</v>
      </c>
      <c r="E17" s="39">
        <v>1</v>
      </c>
      <c r="F17" s="40">
        <f>IF(D17&gt;0,100*E17/D17,0)</f>
        <v>100</v>
      </c>
      <c r="G17" s="41"/>
      <c r="H17" s="123">
        <v>0.007</v>
      </c>
      <c r="I17" s="124">
        <v>0.007</v>
      </c>
      <c r="J17" s="124">
        <v>0.007</v>
      </c>
      <c r="K17" s="42">
        <f>IF(I17&gt;0,100*J17/I17,0)</f>
        <v>100.00000000000001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2"/>
      <c r="I19" s="122"/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3"/>
      <c r="I22" s="124"/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89</v>
      </c>
      <c r="D24" s="39">
        <v>90</v>
      </c>
      <c r="E24" s="39">
        <v>90</v>
      </c>
      <c r="F24" s="40">
        <f>IF(D24&gt;0,100*E24/D24,0)</f>
        <v>100</v>
      </c>
      <c r="G24" s="41"/>
      <c r="H24" s="123">
        <v>4.183</v>
      </c>
      <c r="I24" s="124">
        <v>4.29124</v>
      </c>
      <c r="J24" s="124">
        <v>4.291</v>
      </c>
      <c r="K24" s="42">
        <f>IF(I24&gt;0,100*J24/I24,0)</f>
        <v>99.99440721096933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8</v>
      </c>
      <c r="D26" s="39">
        <v>7</v>
      </c>
      <c r="E26" s="39">
        <v>6</v>
      </c>
      <c r="F26" s="40">
        <f>IF(D26&gt;0,100*E26/D26,0)</f>
        <v>85.71428571428571</v>
      </c>
      <c r="G26" s="41"/>
      <c r="H26" s="123">
        <v>0.296</v>
      </c>
      <c r="I26" s="124">
        <v>0.27</v>
      </c>
      <c r="J26" s="124">
        <v>0.2</v>
      </c>
      <c r="K26" s="42">
        <f>IF(I26&gt;0,100*J26/I26,0)</f>
        <v>74.07407407407408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2"/>
      <c r="I28" s="122"/>
      <c r="J28" s="122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/>
      <c r="I29" s="122"/>
      <c r="J29" s="122"/>
      <c r="K29" s="33"/>
    </row>
    <row r="30" spans="1:11" s="34" customFormat="1" ht="11.25" customHeight="1">
      <c r="A30" s="36" t="s">
        <v>23</v>
      </c>
      <c r="B30" s="30"/>
      <c r="C30" s="31">
        <v>14</v>
      </c>
      <c r="D30" s="31">
        <v>17</v>
      </c>
      <c r="E30" s="31">
        <v>8</v>
      </c>
      <c r="F30" s="32"/>
      <c r="G30" s="32"/>
      <c r="H30" s="122">
        <v>0.559</v>
      </c>
      <c r="I30" s="122">
        <v>0.52</v>
      </c>
      <c r="J30" s="122">
        <v>0.407</v>
      </c>
      <c r="K30" s="33"/>
    </row>
    <row r="31" spans="1:11" s="43" customFormat="1" ht="11.25" customHeight="1">
      <c r="A31" s="44" t="s">
        <v>24</v>
      </c>
      <c r="B31" s="38"/>
      <c r="C31" s="39">
        <v>14</v>
      </c>
      <c r="D31" s="39">
        <v>17</v>
      </c>
      <c r="E31" s="39">
        <v>8</v>
      </c>
      <c r="F31" s="40">
        <f>IF(D31&gt;0,100*E31/D31,0)</f>
        <v>47.05882352941177</v>
      </c>
      <c r="G31" s="41"/>
      <c r="H31" s="123">
        <v>0.559</v>
      </c>
      <c r="I31" s="124">
        <v>0.52</v>
      </c>
      <c r="J31" s="124">
        <v>0.407</v>
      </c>
      <c r="K31" s="42">
        <f>IF(I31&gt;0,100*J31/I31,0)</f>
        <v>78.26923076923076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73</v>
      </c>
      <c r="D33" s="31">
        <v>70</v>
      </c>
      <c r="E33" s="31">
        <v>60</v>
      </c>
      <c r="F33" s="32"/>
      <c r="G33" s="32"/>
      <c r="H33" s="122">
        <v>2.096</v>
      </c>
      <c r="I33" s="122">
        <v>1.8</v>
      </c>
      <c r="J33" s="122">
        <v>1.543</v>
      </c>
      <c r="K33" s="33"/>
    </row>
    <row r="34" spans="1:11" s="34" customFormat="1" ht="11.25" customHeight="1">
      <c r="A34" s="36" t="s">
        <v>26</v>
      </c>
      <c r="B34" s="30"/>
      <c r="C34" s="31">
        <v>38</v>
      </c>
      <c r="D34" s="31">
        <v>38</v>
      </c>
      <c r="E34" s="31">
        <v>38</v>
      </c>
      <c r="F34" s="32"/>
      <c r="G34" s="32"/>
      <c r="H34" s="122">
        <v>0.997</v>
      </c>
      <c r="I34" s="122">
        <v>0.997</v>
      </c>
      <c r="J34" s="122">
        <v>0.965</v>
      </c>
      <c r="K34" s="33"/>
    </row>
    <row r="35" spans="1:11" s="34" customFormat="1" ht="11.25" customHeight="1">
      <c r="A35" s="36" t="s">
        <v>27</v>
      </c>
      <c r="B35" s="30"/>
      <c r="C35" s="31">
        <v>51</v>
      </c>
      <c r="D35" s="31">
        <v>50</v>
      </c>
      <c r="E35" s="31">
        <v>45</v>
      </c>
      <c r="F35" s="32"/>
      <c r="G35" s="32"/>
      <c r="H35" s="122">
        <v>1.212</v>
      </c>
      <c r="I35" s="122">
        <v>1.2</v>
      </c>
      <c r="J35" s="122">
        <v>1.1</v>
      </c>
      <c r="K35" s="33"/>
    </row>
    <row r="36" spans="1:11" s="34" customFormat="1" ht="11.25" customHeight="1">
      <c r="A36" s="36" t="s">
        <v>28</v>
      </c>
      <c r="B36" s="30"/>
      <c r="C36" s="31">
        <v>85</v>
      </c>
      <c r="D36" s="31">
        <v>85</v>
      </c>
      <c r="E36" s="31">
        <v>84</v>
      </c>
      <c r="F36" s="32"/>
      <c r="G36" s="32"/>
      <c r="H36" s="122">
        <v>2.108</v>
      </c>
      <c r="I36" s="122">
        <v>2.108</v>
      </c>
      <c r="J36" s="122">
        <v>2.112</v>
      </c>
      <c r="K36" s="33"/>
    </row>
    <row r="37" spans="1:11" s="43" customFormat="1" ht="11.25" customHeight="1">
      <c r="A37" s="37" t="s">
        <v>29</v>
      </c>
      <c r="B37" s="38"/>
      <c r="C37" s="39">
        <v>247</v>
      </c>
      <c r="D37" s="39">
        <v>243</v>
      </c>
      <c r="E37" s="39">
        <v>227</v>
      </c>
      <c r="F37" s="40">
        <f>IF(D37&gt;0,100*E37/D37,0)</f>
        <v>93.4156378600823</v>
      </c>
      <c r="G37" s="41"/>
      <c r="H37" s="123">
        <v>6.413</v>
      </c>
      <c r="I37" s="124">
        <v>6.105</v>
      </c>
      <c r="J37" s="124">
        <v>5.720000000000001</v>
      </c>
      <c r="K37" s="42">
        <f>IF(I37&gt;0,100*J37/I37,0)</f>
        <v>93.6936936936937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36</v>
      </c>
      <c r="D39" s="39">
        <v>36</v>
      </c>
      <c r="E39" s="39">
        <v>25</v>
      </c>
      <c r="F39" s="40">
        <f>IF(D39&gt;0,100*E39/D39,0)</f>
        <v>69.44444444444444</v>
      </c>
      <c r="G39" s="41"/>
      <c r="H39" s="123">
        <v>0.829</v>
      </c>
      <c r="I39" s="124">
        <v>0.83</v>
      </c>
      <c r="J39" s="124">
        <v>0.91</v>
      </c>
      <c r="K39" s="42">
        <f>IF(I39&gt;0,100*J39/I39,0)</f>
        <v>109.63855421686748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>
        <v>2</v>
      </c>
      <c r="D41" s="31"/>
      <c r="E41" s="31"/>
      <c r="F41" s="32"/>
      <c r="G41" s="32"/>
      <c r="H41" s="122">
        <v>0.025</v>
      </c>
      <c r="I41" s="122"/>
      <c r="J41" s="122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2"/>
      <c r="I42" s="122"/>
      <c r="J42" s="122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2"/>
      <c r="I43" s="122"/>
      <c r="J43" s="122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2"/>
      <c r="I45" s="122"/>
      <c r="J45" s="122"/>
      <c r="K45" s="33"/>
    </row>
    <row r="46" spans="1:11" s="34" customFormat="1" ht="11.25" customHeight="1">
      <c r="A46" s="36" t="s">
        <v>36</v>
      </c>
      <c r="B46" s="30"/>
      <c r="C46" s="31">
        <v>12</v>
      </c>
      <c r="D46" s="31">
        <v>12</v>
      </c>
      <c r="E46" s="31">
        <v>10</v>
      </c>
      <c r="F46" s="32"/>
      <c r="G46" s="32"/>
      <c r="H46" s="122">
        <v>0.18</v>
      </c>
      <c r="I46" s="122">
        <v>0.18</v>
      </c>
      <c r="J46" s="122">
        <v>0.15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2"/>
      <c r="I47" s="122"/>
      <c r="J47" s="122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2"/>
      <c r="I48" s="122"/>
      <c r="J48" s="122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2"/>
      <c r="I49" s="122"/>
      <c r="J49" s="122"/>
      <c r="K49" s="33"/>
    </row>
    <row r="50" spans="1:11" s="43" customFormat="1" ht="11.25" customHeight="1">
      <c r="A50" s="44" t="s">
        <v>40</v>
      </c>
      <c r="B50" s="38"/>
      <c r="C50" s="39">
        <v>14</v>
      </c>
      <c r="D50" s="39">
        <v>12</v>
      </c>
      <c r="E50" s="39">
        <v>10</v>
      </c>
      <c r="F50" s="40">
        <f>IF(D50&gt;0,100*E50/D50,0)</f>
        <v>83.33333333333333</v>
      </c>
      <c r="G50" s="41"/>
      <c r="H50" s="123">
        <v>0.205</v>
      </c>
      <c r="I50" s="124">
        <v>0.18</v>
      </c>
      <c r="J50" s="124">
        <v>0.15</v>
      </c>
      <c r="K50" s="42">
        <f>IF(I50&gt;0,100*J50/I50,0)</f>
        <v>83.33333333333334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>
        <v>1</v>
      </c>
      <c r="E52" s="39">
        <v>1</v>
      </c>
      <c r="F52" s="40">
        <f>IF(D52&gt;0,100*E52/D52,0)</f>
        <v>100</v>
      </c>
      <c r="G52" s="41"/>
      <c r="H52" s="123">
        <v>0.03</v>
      </c>
      <c r="I52" s="124">
        <v>0.03</v>
      </c>
      <c r="J52" s="124">
        <v>0.03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>
        <v>5</v>
      </c>
      <c r="D54" s="31">
        <v>25</v>
      </c>
      <c r="E54" s="31">
        <v>20</v>
      </c>
      <c r="F54" s="32"/>
      <c r="G54" s="32"/>
      <c r="H54" s="122">
        <v>0.105</v>
      </c>
      <c r="I54" s="122">
        <v>0.625</v>
      </c>
      <c r="J54" s="122">
        <v>0.54</v>
      </c>
      <c r="K54" s="33"/>
    </row>
    <row r="55" spans="1:11" s="34" customFormat="1" ht="11.25" customHeight="1">
      <c r="A55" s="36" t="s">
        <v>43</v>
      </c>
      <c r="B55" s="30"/>
      <c r="C55" s="31">
        <v>50</v>
      </c>
      <c r="D55" s="31">
        <v>47</v>
      </c>
      <c r="E55" s="31">
        <v>47</v>
      </c>
      <c r="F55" s="32"/>
      <c r="G55" s="32"/>
      <c r="H55" s="122">
        <v>1.5</v>
      </c>
      <c r="I55" s="122">
        <v>1.41</v>
      </c>
      <c r="J55" s="122">
        <v>1.41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/>
      <c r="I56" s="122"/>
      <c r="J56" s="122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/>
      <c r="I57" s="122"/>
      <c r="J57" s="122"/>
      <c r="K57" s="33"/>
    </row>
    <row r="58" spans="1:11" s="34" customFormat="1" ht="11.25" customHeight="1">
      <c r="A58" s="36" t="s">
        <v>46</v>
      </c>
      <c r="B58" s="30"/>
      <c r="C58" s="31">
        <v>5</v>
      </c>
      <c r="D58" s="31">
        <v>12</v>
      </c>
      <c r="E58" s="31">
        <v>6</v>
      </c>
      <c r="F58" s="32"/>
      <c r="G58" s="32"/>
      <c r="H58" s="122">
        <v>0.098</v>
      </c>
      <c r="I58" s="122">
        <v>0.234</v>
      </c>
      <c r="J58" s="122">
        <v>0.117</v>
      </c>
      <c r="K58" s="33"/>
    </row>
    <row r="59" spans="1:11" s="43" customFormat="1" ht="11.25" customHeight="1">
      <c r="A59" s="37" t="s">
        <v>47</v>
      </c>
      <c r="B59" s="38"/>
      <c r="C59" s="39">
        <v>60</v>
      </c>
      <c r="D59" s="39">
        <v>84</v>
      </c>
      <c r="E59" s="39">
        <v>73</v>
      </c>
      <c r="F59" s="40">
        <f>IF(D59&gt;0,100*E59/D59,0)</f>
        <v>86.9047619047619</v>
      </c>
      <c r="G59" s="41"/>
      <c r="H59" s="123">
        <v>1.703</v>
      </c>
      <c r="I59" s="124">
        <v>2.269</v>
      </c>
      <c r="J59" s="124">
        <v>2.067</v>
      </c>
      <c r="K59" s="42">
        <f>IF(I59&gt;0,100*J59/I59,0)</f>
        <v>91.09739973556633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76</v>
      </c>
      <c r="D61" s="31">
        <v>55</v>
      </c>
      <c r="E61" s="31">
        <v>75</v>
      </c>
      <c r="F61" s="32"/>
      <c r="G61" s="32"/>
      <c r="H61" s="122">
        <v>3.48</v>
      </c>
      <c r="I61" s="122">
        <v>2.4</v>
      </c>
      <c r="J61" s="122">
        <v>3.54</v>
      </c>
      <c r="K61" s="33"/>
    </row>
    <row r="62" spans="1:11" s="34" customFormat="1" ht="11.25" customHeight="1">
      <c r="A62" s="36" t="s">
        <v>49</v>
      </c>
      <c r="B62" s="30"/>
      <c r="C62" s="31">
        <v>69</v>
      </c>
      <c r="D62" s="31">
        <v>70</v>
      </c>
      <c r="E62" s="31">
        <v>69</v>
      </c>
      <c r="F62" s="32"/>
      <c r="G62" s="32"/>
      <c r="H62" s="122">
        <v>1.318</v>
      </c>
      <c r="I62" s="122">
        <v>1.337</v>
      </c>
      <c r="J62" s="122">
        <v>1.337</v>
      </c>
      <c r="K62" s="33"/>
    </row>
    <row r="63" spans="1:11" s="34" customFormat="1" ht="11.25" customHeight="1">
      <c r="A63" s="36" t="s">
        <v>50</v>
      </c>
      <c r="B63" s="30"/>
      <c r="C63" s="31">
        <v>63</v>
      </c>
      <c r="D63" s="31">
        <v>63</v>
      </c>
      <c r="E63" s="31">
        <v>104</v>
      </c>
      <c r="F63" s="32"/>
      <c r="G63" s="32"/>
      <c r="H63" s="122">
        <v>3.09</v>
      </c>
      <c r="I63" s="122">
        <v>4.4</v>
      </c>
      <c r="J63" s="122">
        <v>4.4</v>
      </c>
      <c r="K63" s="33"/>
    </row>
    <row r="64" spans="1:11" s="43" customFormat="1" ht="11.25" customHeight="1">
      <c r="A64" s="37" t="s">
        <v>51</v>
      </c>
      <c r="B64" s="38"/>
      <c r="C64" s="39">
        <v>208</v>
      </c>
      <c r="D64" s="39">
        <v>188</v>
      </c>
      <c r="E64" s="39">
        <v>248</v>
      </c>
      <c r="F64" s="40">
        <f>IF(D64&gt;0,100*E64/D64,0)</f>
        <v>131.91489361702128</v>
      </c>
      <c r="G64" s="41"/>
      <c r="H64" s="123">
        <v>7.888</v>
      </c>
      <c r="I64" s="124">
        <v>8.137</v>
      </c>
      <c r="J64" s="124">
        <v>9.277000000000001</v>
      </c>
      <c r="K64" s="42">
        <f>IF(I64&gt;0,100*J64/I64,0)</f>
        <v>114.01007742411208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54</v>
      </c>
      <c r="D66" s="39">
        <v>54</v>
      </c>
      <c r="E66" s="39">
        <v>51</v>
      </c>
      <c r="F66" s="40">
        <f>IF(D66&gt;0,100*E66/D66,0)</f>
        <v>94.44444444444444</v>
      </c>
      <c r="G66" s="41"/>
      <c r="H66" s="123">
        <v>2.052</v>
      </c>
      <c r="I66" s="124">
        <v>2.052</v>
      </c>
      <c r="J66" s="124">
        <v>1.848</v>
      </c>
      <c r="K66" s="42">
        <f>IF(I66&gt;0,100*J66/I66,0)</f>
        <v>90.05847953216374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>
        <v>67</v>
      </c>
      <c r="D68" s="31">
        <v>70</v>
      </c>
      <c r="E68" s="31">
        <v>70</v>
      </c>
      <c r="F68" s="32"/>
      <c r="G68" s="32"/>
      <c r="H68" s="122">
        <v>4.824</v>
      </c>
      <c r="I68" s="122">
        <v>5</v>
      </c>
      <c r="J68" s="122">
        <v>5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2"/>
      <c r="I69" s="122"/>
      <c r="J69" s="122"/>
      <c r="K69" s="33"/>
    </row>
    <row r="70" spans="1:11" s="43" customFormat="1" ht="11.25" customHeight="1">
      <c r="A70" s="37" t="s">
        <v>55</v>
      </c>
      <c r="B70" s="38"/>
      <c r="C70" s="39">
        <v>67</v>
      </c>
      <c r="D70" s="39">
        <v>70</v>
      </c>
      <c r="E70" s="39">
        <v>70</v>
      </c>
      <c r="F70" s="40">
        <f>IF(D70&gt;0,100*E70/D70,0)</f>
        <v>100</v>
      </c>
      <c r="G70" s="41"/>
      <c r="H70" s="123">
        <v>4.824</v>
      </c>
      <c r="I70" s="124">
        <v>5</v>
      </c>
      <c r="J70" s="124">
        <v>5</v>
      </c>
      <c r="K70" s="42">
        <f>IF(I70&gt;0,100*J70/I70,0)</f>
        <v>100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2006</v>
      </c>
      <c r="D72" s="31">
        <v>1851</v>
      </c>
      <c r="E72" s="31">
        <v>1908</v>
      </c>
      <c r="F72" s="32"/>
      <c r="G72" s="32"/>
      <c r="H72" s="122">
        <v>145.972</v>
      </c>
      <c r="I72" s="122">
        <v>150.066</v>
      </c>
      <c r="J72" s="122">
        <v>150.066</v>
      </c>
      <c r="K72" s="33"/>
    </row>
    <row r="73" spans="1:11" s="34" customFormat="1" ht="11.25" customHeight="1">
      <c r="A73" s="36" t="s">
        <v>57</v>
      </c>
      <c r="B73" s="30"/>
      <c r="C73" s="31">
        <v>380</v>
      </c>
      <c r="D73" s="31">
        <v>380</v>
      </c>
      <c r="E73" s="31">
        <v>260</v>
      </c>
      <c r="F73" s="32"/>
      <c r="G73" s="32"/>
      <c r="H73" s="122">
        <v>11.925</v>
      </c>
      <c r="I73" s="122">
        <v>11.85</v>
      </c>
      <c r="J73" s="122">
        <v>8.2</v>
      </c>
      <c r="K73" s="33"/>
    </row>
    <row r="74" spans="1:11" s="34" customFormat="1" ht="11.25" customHeight="1">
      <c r="A74" s="36" t="s">
        <v>58</v>
      </c>
      <c r="B74" s="30"/>
      <c r="C74" s="31">
        <v>68</v>
      </c>
      <c r="D74" s="31">
        <v>70</v>
      </c>
      <c r="E74" s="31">
        <v>70</v>
      </c>
      <c r="F74" s="32"/>
      <c r="G74" s="32"/>
      <c r="H74" s="122">
        <v>1.852</v>
      </c>
      <c r="I74" s="122">
        <v>1.925</v>
      </c>
      <c r="J74" s="122">
        <v>1.925</v>
      </c>
      <c r="K74" s="33"/>
    </row>
    <row r="75" spans="1:11" s="34" customFormat="1" ht="11.25" customHeight="1">
      <c r="A75" s="36" t="s">
        <v>59</v>
      </c>
      <c r="B75" s="30"/>
      <c r="C75" s="31">
        <v>77</v>
      </c>
      <c r="D75" s="31">
        <v>77</v>
      </c>
      <c r="E75" s="31">
        <v>77</v>
      </c>
      <c r="F75" s="32"/>
      <c r="G75" s="32"/>
      <c r="H75" s="122">
        <v>3.175</v>
      </c>
      <c r="I75" s="122">
        <v>3.175</v>
      </c>
      <c r="J75" s="122">
        <v>4.079019000000001</v>
      </c>
      <c r="K75" s="33"/>
    </row>
    <row r="76" spans="1:11" s="34" customFormat="1" ht="11.25" customHeight="1">
      <c r="A76" s="36" t="s">
        <v>60</v>
      </c>
      <c r="B76" s="30"/>
      <c r="C76" s="31">
        <v>5</v>
      </c>
      <c r="D76" s="31">
        <v>6</v>
      </c>
      <c r="E76" s="31">
        <v>10</v>
      </c>
      <c r="F76" s="32"/>
      <c r="G76" s="32"/>
      <c r="H76" s="122">
        <v>0.145</v>
      </c>
      <c r="I76" s="122">
        <v>0.15</v>
      </c>
      <c r="J76" s="122">
        <v>0.27</v>
      </c>
      <c r="K76" s="33"/>
    </row>
    <row r="77" spans="1:11" s="34" customFormat="1" ht="11.25" customHeight="1">
      <c r="A77" s="36" t="s">
        <v>61</v>
      </c>
      <c r="B77" s="30"/>
      <c r="C77" s="31">
        <v>64</v>
      </c>
      <c r="D77" s="31">
        <v>64</v>
      </c>
      <c r="E77" s="31">
        <v>75</v>
      </c>
      <c r="F77" s="32"/>
      <c r="G77" s="32"/>
      <c r="H77" s="122">
        <v>1.76</v>
      </c>
      <c r="I77" s="122">
        <v>2.7</v>
      </c>
      <c r="J77" s="122">
        <v>2.01</v>
      </c>
      <c r="K77" s="33"/>
    </row>
    <row r="78" spans="1:11" s="34" customFormat="1" ht="11.25" customHeight="1">
      <c r="A78" s="36" t="s">
        <v>62</v>
      </c>
      <c r="B78" s="30"/>
      <c r="C78" s="31">
        <v>153</v>
      </c>
      <c r="D78" s="31">
        <v>153</v>
      </c>
      <c r="E78" s="31">
        <v>145</v>
      </c>
      <c r="F78" s="32"/>
      <c r="G78" s="32"/>
      <c r="H78" s="122">
        <v>8.139</v>
      </c>
      <c r="I78" s="122">
        <v>8.14</v>
      </c>
      <c r="J78" s="122">
        <v>8.03</v>
      </c>
      <c r="K78" s="33"/>
    </row>
    <row r="79" spans="1:11" s="34" customFormat="1" ht="11.25" customHeight="1">
      <c r="A79" s="36" t="s">
        <v>63</v>
      </c>
      <c r="B79" s="30"/>
      <c r="C79" s="31">
        <v>28</v>
      </c>
      <c r="D79" s="31">
        <v>20</v>
      </c>
      <c r="E79" s="31">
        <v>25</v>
      </c>
      <c r="F79" s="32"/>
      <c r="G79" s="32"/>
      <c r="H79" s="122">
        <v>1.01</v>
      </c>
      <c r="I79" s="122">
        <v>0.713</v>
      </c>
      <c r="J79" s="122">
        <v>0.975</v>
      </c>
      <c r="K79" s="33"/>
    </row>
    <row r="80" spans="1:11" s="43" customFormat="1" ht="11.25" customHeight="1">
      <c r="A80" s="44" t="s">
        <v>64</v>
      </c>
      <c r="B80" s="38"/>
      <c r="C80" s="39">
        <v>2781</v>
      </c>
      <c r="D80" s="39">
        <v>2621</v>
      </c>
      <c r="E80" s="39">
        <v>2570</v>
      </c>
      <c r="F80" s="40">
        <f>IF(D80&gt;0,100*E80/D80,0)</f>
        <v>98.05417779473484</v>
      </c>
      <c r="G80" s="41"/>
      <c r="H80" s="123">
        <v>173.97800000000004</v>
      </c>
      <c r="I80" s="124">
        <v>178.71900000000002</v>
      </c>
      <c r="J80" s="124">
        <v>175.555019</v>
      </c>
      <c r="K80" s="42">
        <f>IF(I80&gt;0,100*J80/I80,0)</f>
        <v>98.22963367073449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>
        <v>40</v>
      </c>
      <c r="D82" s="31">
        <v>40</v>
      </c>
      <c r="E82" s="31">
        <v>40</v>
      </c>
      <c r="F82" s="32"/>
      <c r="G82" s="32"/>
      <c r="H82" s="122">
        <v>1.493</v>
      </c>
      <c r="I82" s="122">
        <v>1.493</v>
      </c>
      <c r="J82" s="122">
        <v>1.493</v>
      </c>
      <c r="K82" s="33"/>
    </row>
    <row r="83" spans="1:11" s="34" customFormat="1" ht="11.25" customHeight="1">
      <c r="A83" s="36" t="s">
        <v>66</v>
      </c>
      <c r="B83" s="30"/>
      <c r="C83" s="31">
        <v>21</v>
      </c>
      <c r="D83" s="31">
        <v>21</v>
      </c>
      <c r="E83" s="31">
        <v>20</v>
      </c>
      <c r="F83" s="32"/>
      <c r="G83" s="32"/>
      <c r="H83" s="122">
        <v>1.157</v>
      </c>
      <c r="I83" s="122">
        <v>1.15</v>
      </c>
      <c r="J83" s="122">
        <v>1.15</v>
      </c>
      <c r="K83" s="33"/>
    </row>
    <row r="84" spans="1:11" s="43" customFormat="1" ht="11.25" customHeight="1">
      <c r="A84" s="37" t="s">
        <v>67</v>
      </c>
      <c r="B84" s="38"/>
      <c r="C84" s="39">
        <v>61</v>
      </c>
      <c r="D84" s="39">
        <v>61</v>
      </c>
      <c r="E84" s="39">
        <v>60</v>
      </c>
      <c r="F84" s="40">
        <f>IF(D84&gt;0,100*E84/D84,0)</f>
        <v>98.36065573770492</v>
      </c>
      <c r="G84" s="41"/>
      <c r="H84" s="123">
        <v>2.6500000000000004</v>
      </c>
      <c r="I84" s="124">
        <v>2.643</v>
      </c>
      <c r="J84" s="124">
        <v>2.643</v>
      </c>
      <c r="K84" s="42">
        <f>IF(I84&gt;0,100*J84/I84,0)</f>
        <v>99.99999999999999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3647</v>
      </c>
      <c r="D86" s="31">
        <v>3487.143560002384</v>
      </c>
      <c r="E86" s="31">
        <v>3443</v>
      </c>
      <c r="F86" s="32">
        <f>IF(D86&gt;0,100*E86/D86,0)</f>
        <v>98.73410545786781</v>
      </c>
      <c r="G86" s="32"/>
      <c r="H86" s="122">
        <v>206.06400000000005</v>
      </c>
      <c r="I86" s="122">
        <v>211.18210000000002</v>
      </c>
      <c r="J86" s="122">
        <v>208.20507454493844</v>
      </c>
      <c r="K86" s="33">
        <f>IF(I86&gt;0,100*J86/I86,0)</f>
        <v>98.59030407640535</v>
      </c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3647</v>
      </c>
      <c r="D89" s="54">
        <v>3487.143560002384</v>
      </c>
      <c r="E89" s="54">
        <v>3443</v>
      </c>
      <c r="F89" s="55">
        <f>IF(D89&gt;0,100*E89/D89,0)</f>
        <v>98.73410545786781</v>
      </c>
      <c r="G89" s="41"/>
      <c r="H89" s="127">
        <v>206.06400000000005</v>
      </c>
      <c r="I89" s="128">
        <v>211.18210000000002</v>
      </c>
      <c r="J89" s="128">
        <v>208.20507454493844</v>
      </c>
      <c r="K89" s="55">
        <f>IF(I89&gt;0,100*J89/I89,0)</f>
        <v>98.59030407640535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2" width="9.00390625" style="7" customWidth="1"/>
    <col min="13" max="13" width="9.140625" style="7" customWidth="1"/>
    <col min="14" max="14" width="8.7109375" style="61" customWidth="1"/>
    <col min="15" max="15" width="8.57421875" style="61" customWidth="1"/>
    <col min="16" max="16" width="8.7109375" style="61" customWidth="1"/>
    <col min="17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>
        <v>2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21</v>
      </c>
      <c r="D9" s="31">
        <v>21.49592750642079</v>
      </c>
      <c r="E9" s="31">
        <v>22.358258877629165</v>
      </c>
      <c r="F9" s="32"/>
      <c r="G9" s="32"/>
      <c r="H9" s="122">
        <v>1.632</v>
      </c>
      <c r="I9" s="122">
        <v>1.70978</v>
      </c>
      <c r="J9" s="122">
        <v>1.7053253816664427</v>
      </c>
      <c r="K9" s="33"/>
    </row>
    <row r="10" spans="1:11" s="34" customFormat="1" ht="11.25" customHeight="1">
      <c r="A10" s="36" t="s">
        <v>9</v>
      </c>
      <c r="B10" s="30"/>
      <c r="C10" s="31">
        <v>19</v>
      </c>
      <c r="D10" s="31">
        <v>19.083725287176197</v>
      </c>
      <c r="E10" s="31">
        <v>20.00805631088419</v>
      </c>
      <c r="F10" s="32"/>
      <c r="G10" s="32"/>
      <c r="H10" s="122">
        <v>0.95</v>
      </c>
      <c r="I10" s="122">
        <v>1</v>
      </c>
      <c r="J10" s="122">
        <v>1</v>
      </c>
      <c r="K10" s="33"/>
    </row>
    <row r="11" spans="1:11" s="34" customFormat="1" ht="11.25" customHeight="1">
      <c r="A11" s="29" t="s">
        <v>10</v>
      </c>
      <c r="B11" s="30"/>
      <c r="C11" s="31">
        <v>23</v>
      </c>
      <c r="D11" s="31">
        <v>23.204604067252316</v>
      </c>
      <c r="E11" s="31">
        <v>21.659437359502753</v>
      </c>
      <c r="F11" s="32"/>
      <c r="G11" s="32"/>
      <c r="H11" s="122">
        <v>1.15</v>
      </c>
      <c r="I11" s="122">
        <v>1.1</v>
      </c>
      <c r="J11" s="122">
        <v>1.0829718679751377</v>
      </c>
      <c r="K11" s="33"/>
    </row>
    <row r="12" spans="1:11" s="34" customFormat="1" ht="11.25" customHeight="1">
      <c r="A12" s="36" t="s">
        <v>11</v>
      </c>
      <c r="B12" s="30"/>
      <c r="C12" s="31">
        <v>33</v>
      </c>
      <c r="D12" s="31">
        <v>33.340931457873175</v>
      </c>
      <c r="E12" s="31">
        <v>21.755243584610888</v>
      </c>
      <c r="F12" s="32"/>
      <c r="G12" s="32"/>
      <c r="H12" s="122">
        <v>1.485</v>
      </c>
      <c r="I12" s="122">
        <v>0.99</v>
      </c>
      <c r="J12" s="122">
        <v>1.2835593714920424</v>
      </c>
      <c r="K12" s="33"/>
    </row>
    <row r="13" spans="1:11" s="43" customFormat="1" ht="11.25" customHeight="1">
      <c r="A13" s="37" t="s">
        <v>12</v>
      </c>
      <c r="B13" s="38"/>
      <c r="C13" s="39">
        <v>96</v>
      </c>
      <c r="D13" s="39">
        <v>97.12518831872248</v>
      </c>
      <c r="E13" s="39">
        <v>85.780996132627</v>
      </c>
      <c r="F13" s="40">
        <f>IF(D13&gt;0,100*E13/D13,0)</f>
        <v>88.3200306918646</v>
      </c>
      <c r="G13" s="41"/>
      <c r="H13" s="123">
        <v>5.217</v>
      </c>
      <c r="I13" s="124">
        <v>4.79978</v>
      </c>
      <c r="J13" s="124">
        <v>5.071856621133623</v>
      </c>
      <c r="K13" s="42">
        <f>IF(I13&gt;0,100*J13/I13,0)</f>
        <v>105.6685227475764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>
        <v>6</v>
      </c>
      <c r="D15" s="39">
        <v>6</v>
      </c>
      <c r="E15" s="39">
        <v>11</v>
      </c>
      <c r="F15" s="40">
        <f>IF(D15&gt;0,100*E15/D15,0)</f>
        <v>183.33333333333334</v>
      </c>
      <c r="G15" s="41"/>
      <c r="H15" s="123">
        <v>0.12</v>
      </c>
      <c r="I15" s="124">
        <v>0.12</v>
      </c>
      <c r="J15" s="124">
        <v>0.16</v>
      </c>
      <c r="K15" s="42">
        <f>IF(I15&gt;0,100*J15/I15,0)</f>
        <v>133.33333333333334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>
        <v>4</v>
      </c>
      <c r="D17" s="39">
        <v>2</v>
      </c>
      <c r="E17" s="39">
        <v>2</v>
      </c>
      <c r="F17" s="40">
        <f>IF(D17&gt;0,100*E17/D17,0)</f>
        <v>100</v>
      </c>
      <c r="G17" s="41"/>
      <c r="H17" s="123">
        <v>0.043</v>
      </c>
      <c r="I17" s="124">
        <v>0.02</v>
      </c>
      <c r="J17" s="124">
        <v>0.02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>
        <v>3</v>
      </c>
      <c r="D19" s="31">
        <v>3</v>
      </c>
      <c r="E19" s="31">
        <v>3</v>
      </c>
      <c r="F19" s="32"/>
      <c r="G19" s="32"/>
      <c r="H19" s="122">
        <v>0.09</v>
      </c>
      <c r="I19" s="122">
        <v>0.09</v>
      </c>
      <c r="J19" s="122">
        <v>0.09</v>
      </c>
      <c r="K19" s="33"/>
    </row>
    <row r="20" spans="1:11" s="34" customFormat="1" ht="11.25" customHeight="1">
      <c r="A20" s="36" t="s">
        <v>16</v>
      </c>
      <c r="B20" s="30"/>
      <c r="C20" s="31">
        <v>6</v>
      </c>
      <c r="D20" s="31">
        <v>11</v>
      </c>
      <c r="E20" s="31">
        <v>6</v>
      </c>
      <c r="F20" s="32"/>
      <c r="G20" s="32"/>
      <c r="H20" s="122">
        <v>0.094</v>
      </c>
      <c r="I20" s="122">
        <v>0.18</v>
      </c>
      <c r="J20" s="122">
        <v>0.18</v>
      </c>
      <c r="K20" s="33"/>
    </row>
    <row r="21" spans="1:11" s="34" customFormat="1" ht="11.25" customHeight="1">
      <c r="A21" s="36" t="s">
        <v>17</v>
      </c>
      <c r="B21" s="30"/>
      <c r="C21" s="31">
        <v>21</v>
      </c>
      <c r="D21" s="31">
        <v>38</v>
      </c>
      <c r="E21" s="31">
        <v>21</v>
      </c>
      <c r="F21" s="32"/>
      <c r="G21" s="32"/>
      <c r="H21" s="122">
        <v>0.4</v>
      </c>
      <c r="I21" s="122">
        <v>0.735</v>
      </c>
      <c r="J21" s="122">
        <v>0.735</v>
      </c>
      <c r="K21" s="33"/>
    </row>
    <row r="22" spans="1:11" s="43" customFormat="1" ht="11.25" customHeight="1">
      <c r="A22" s="37" t="s">
        <v>18</v>
      </c>
      <c r="B22" s="38"/>
      <c r="C22" s="39">
        <v>30</v>
      </c>
      <c r="D22" s="39">
        <v>52</v>
      </c>
      <c r="E22" s="39">
        <v>30</v>
      </c>
      <c r="F22" s="40">
        <f>IF(D22&gt;0,100*E22/D22,0)</f>
        <v>57.69230769230769</v>
      </c>
      <c r="G22" s="41"/>
      <c r="H22" s="123">
        <v>0.5840000000000001</v>
      </c>
      <c r="I22" s="124">
        <v>1.005</v>
      </c>
      <c r="J22" s="124">
        <v>1.005</v>
      </c>
      <c r="K22" s="42">
        <f>IF(I22&gt;0,100*J22/I22,0)</f>
        <v>100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94</v>
      </c>
      <c r="D24" s="39">
        <v>100</v>
      </c>
      <c r="E24" s="39">
        <v>100</v>
      </c>
      <c r="F24" s="40">
        <f>IF(D24&gt;0,100*E24/D24,0)</f>
        <v>100</v>
      </c>
      <c r="G24" s="41"/>
      <c r="H24" s="123">
        <v>5.996</v>
      </c>
      <c r="I24" s="124">
        <v>6.9665</v>
      </c>
      <c r="J24" s="124">
        <v>6.967</v>
      </c>
      <c r="K24" s="42">
        <f>IF(I24&gt;0,100*J24/I24,0)</f>
        <v>100.00717720519629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20</v>
      </c>
      <c r="D26" s="39">
        <v>20</v>
      </c>
      <c r="E26" s="39">
        <v>23</v>
      </c>
      <c r="F26" s="40">
        <f>IF(D26&gt;0,100*E26/D26,0)</f>
        <v>115</v>
      </c>
      <c r="G26" s="41"/>
      <c r="H26" s="123">
        <v>0.91</v>
      </c>
      <c r="I26" s="124">
        <v>0.9</v>
      </c>
      <c r="J26" s="124">
        <v>0.9</v>
      </c>
      <c r="K26" s="42">
        <f>IF(I26&gt;0,100*J26/I26,0)</f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2"/>
      <c r="I28" s="122"/>
      <c r="J28" s="122"/>
      <c r="K28" s="33"/>
    </row>
    <row r="29" spans="1:11" s="34" customFormat="1" ht="11.25" customHeight="1">
      <c r="A29" s="36" t="s">
        <v>22</v>
      </c>
      <c r="B29" s="30"/>
      <c r="C29" s="31">
        <v>8</v>
      </c>
      <c r="D29" s="31">
        <v>4</v>
      </c>
      <c r="E29" s="31">
        <v>4</v>
      </c>
      <c r="F29" s="32"/>
      <c r="G29" s="32"/>
      <c r="H29" s="122">
        <v>0.12</v>
      </c>
      <c r="I29" s="122">
        <v>0.06</v>
      </c>
      <c r="J29" s="122">
        <v>0.06</v>
      </c>
      <c r="K29" s="33"/>
    </row>
    <row r="30" spans="1:11" s="34" customFormat="1" ht="11.25" customHeight="1">
      <c r="A30" s="36" t="s">
        <v>23</v>
      </c>
      <c r="B30" s="30"/>
      <c r="C30" s="31">
        <v>15</v>
      </c>
      <c r="D30" s="31">
        <v>6</v>
      </c>
      <c r="E30" s="31">
        <v>10</v>
      </c>
      <c r="F30" s="32"/>
      <c r="G30" s="32"/>
      <c r="H30" s="122">
        <v>0.675</v>
      </c>
      <c r="I30" s="122">
        <v>0.24</v>
      </c>
      <c r="J30" s="122">
        <v>0.46</v>
      </c>
      <c r="K30" s="33"/>
    </row>
    <row r="31" spans="1:11" s="43" customFormat="1" ht="11.25" customHeight="1">
      <c r="A31" s="44" t="s">
        <v>24</v>
      </c>
      <c r="B31" s="38"/>
      <c r="C31" s="39">
        <v>23</v>
      </c>
      <c r="D31" s="39">
        <v>10</v>
      </c>
      <c r="E31" s="39">
        <v>14</v>
      </c>
      <c r="F31" s="40">
        <f>IF(D31&gt;0,100*E31/D31,0)</f>
        <v>140</v>
      </c>
      <c r="G31" s="41"/>
      <c r="H31" s="123">
        <v>0.795</v>
      </c>
      <c r="I31" s="124">
        <v>0.3</v>
      </c>
      <c r="J31" s="124">
        <v>0.52</v>
      </c>
      <c r="K31" s="42">
        <f>IF(I31&gt;0,100*J31/I31,0)</f>
        <v>173.33333333333334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110</v>
      </c>
      <c r="D33" s="31">
        <v>80</v>
      </c>
      <c r="E33" s="31">
        <v>90</v>
      </c>
      <c r="F33" s="32"/>
      <c r="G33" s="32"/>
      <c r="H33" s="122">
        <v>4.902</v>
      </c>
      <c r="I33" s="122">
        <v>3.564</v>
      </c>
      <c r="J33" s="122">
        <v>4.01</v>
      </c>
      <c r="K33" s="33"/>
    </row>
    <row r="34" spans="1:11" s="34" customFormat="1" ht="11.25" customHeight="1">
      <c r="A34" s="36" t="s">
        <v>26</v>
      </c>
      <c r="B34" s="30"/>
      <c r="C34" s="31">
        <v>52</v>
      </c>
      <c r="D34" s="31">
        <v>52</v>
      </c>
      <c r="E34" s="31">
        <v>37</v>
      </c>
      <c r="F34" s="32"/>
      <c r="G34" s="32"/>
      <c r="H34" s="122">
        <v>1.465</v>
      </c>
      <c r="I34" s="122">
        <v>1.466</v>
      </c>
      <c r="J34" s="122">
        <v>1</v>
      </c>
      <c r="K34" s="33"/>
    </row>
    <row r="35" spans="1:11" s="34" customFormat="1" ht="11.25" customHeight="1">
      <c r="A35" s="36" t="s">
        <v>27</v>
      </c>
      <c r="B35" s="30"/>
      <c r="C35" s="31">
        <v>10</v>
      </c>
      <c r="D35" s="31">
        <v>9</v>
      </c>
      <c r="E35" s="31">
        <v>10</v>
      </c>
      <c r="F35" s="32"/>
      <c r="G35" s="32"/>
      <c r="H35" s="122">
        <v>0.269</v>
      </c>
      <c r="I35" s="122">
        <v>0.25</v>
      </c>
      <c r="J35" s="122">
        <v>0.27</v>
      </c>
      <c r="K35" s="33"/>
    </row>
    <row r="36" spans="1:11" s="34" customFormat="1" ht="11.25" customHeight="1">
      <c r="A36" s="36" t="s">
        <v>28</v>
      </c>
      <c r="B36" s="30"/>
      <c r="C36" s="31">
        <v>197</v>
      </c>
      <c r="D36" s="31">
        <v>197</v>
      </c>
      <c r="E36" s="31">
        <v>180</v>
      </c>
      <c r="F36" s="32"/>
      <c r="G36" s="32"/>
      <c r="H36" s="122">
        <v>5.957</v>
      </c>
      <c r="I36" s="122">
        <v>5.957</v>
      </c>
      <c r="J36" s="122">
        <v>5.434</v>
      </c>
      <c r="K36" s="33"/>
    </row>
    <row r="37" spans="1:11" s="43" customFormat="1" ht="11.25" customHeight="1">
      <c r="A37" s="37" t="s">
        <v>29</v>
      </c>
      <c r="B37" s="38"/>
      <c r="C37" s="39">
        <v>369</v>
      </c>
      <c r="D37" s="39">
        <v>338</v>
      </c>
      <c r="E37" s="39">
        <v>317</v>
      </c>
      <c r="F37" s="40">
        <f>IF(D37&gt;0,100*E37/D37,0)</f>
        <v>93.78698224852072</v>
      </c>
      <c r="G37" s="41"/>
      <c r="H37" s="123">
        <v>12.593</v>
      </c>
      <c r="I37" s="124">
        <v>11.237</v>
      </c>
      <c r="J37" s="124">
        <v>10.713999999999999</v>
      </c>
      <c r="K37" s="42">
        <f>IF(I37&gt;0,100*J37/I37,0)</f>
        <v>95.34573284684524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145</v>
      </c>
      <c r="D39" s="39">
        <v>145</v>
      </c>
      <c r="E39" s="39">
        <v>155</v>
      </c>
      <c r="F39" s="40">
        <f>IF(D39&gt;0,100*E39/D39,0)</f>
        <v>106.89655172413794</v>
      </c>
      <c r="G39" s="41"/>
      <c r="H39" s="123">
        <v>2.511</v>
      </c>
      <c r="I39" s="124">
        <v>2.51</v>
      </c>
      <c r="J39" s="124">
        <v>2.6</v>
      </c>
      <c r="K39" s="42">
        <f>IF(I39&gt;0,100*J39/I39,0)</f>
        <v>103.58565737051794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>
        <v>2</v>
      </c>
      <c r="D41" s="31">
        <v>1</v>
      </c>
      <c r="E41" s="31">
        <v>1</v>
      </c>
      <c r="F41" s="32"/>
      <c r="G41" s="32"/>
      <c r="H41" s="122">
        <v>0.039</v>
      </c>
      <c r="I41" s="122">
        <v>0.019</v>
      </c>
      <c r="J41" s="122">
        <v>0.019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2"/>
      <c r="I42" s="122"/>
      <c r="J42" s="122"/>
      <c r="K42" s="33"/>
    </row>
    <row r="43" spans="1:11" s="34" customFormat="1" ht="11.25" customHeight="1">
      <c r="A43" s="36" t="s">
        <v>33</v>
      </c>
      <c r="B43" s="30"/>
      <c r="C43" s="31"/>
      <c r="D43" s="31">
        <v>6</v>
      </c>
      <c r="E43" s="31">
        <v>6</v>
      </c>
      <c r="F43" s="32"/>
      <c r="G43" s="32"/>
      <c r="H43" s="122"/>
      <c r="I43" s="122">
        <v>0.15</v>
      </c>
      <c r="J43" s="122">
        <v>0.15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2"/>
      <c r="I45" s="122"/>
      <c r="J45" s="122"/>
      <c r="K45" s="33"/>
    </row>
    <row r="46" spans="1:11" s="34" customFormat="1" ht="11.25" customHeight="1">
      <c r="A46" s="36" t="s">
        <v>36</v>
      </c>
      <c r="B46" s="30"/>
      <c r="C46" s="31">
        <v>24</v>
      </c>
      <c r="D46" s="31">
        <v>25</v>
      </c>
      <c r="E46" s="31">
        <v>24</v>
      </c>
      <c r="F46" s="32"/>
      <c r="G46" s="32"/>
      <c r="H46" s="122">
        <v>0.6</v>
      </c>
      <c r="I46" s="122">
        <v>0.625</v>
      </c>
      <c r="J46" s="122">
        <v>0.625</v>
      </c>
      <c r="K46" s="33"/>
    </row>
    <row r="47" spans="1:11" s="34" customFormat="1" ht="11.25" customHeight="1">
      <c r="A47" s="36" t="s">
        <v>37</v>
      </c>
      <c r="B47" s="30"/>
      <c r="C47" s="31"/>
      <c r="D47" s="31">
        <v>5</v>
      </c>
      <c r="E47" s="31">
        <v>5</v>
      </c>
      <c r="F47" s="32"/>
      <c r="G47" s="32"/>
      <c r="H47" s="122"/>
      <c r="I47" s="122">
        <v>0.175</v>
      </c>
      <c r="J47" s="122">
        <v>0.175</v>
      </c>
      <c r="K47" s="33"/>
    </row>
    <row r="48" spans="1:11" s="34" customFormat="1" ht="11.25" customHeight="1">
      <c r="A48" s="36" t="s">
        <v>38</v>
      </c>
      <c r="B48" s="30"/>
      <c r="C48" s="31">
        <v>60</v>
      </c>
      <c r="D48" s="31">
        <v>9</v>
      </c>
      <c r="E48" s="31">
        <v>12</v>
      </c>
      <c r="F48" s="32"/>
      <c r="G48" s="32"/>
      <c r="H48" s="122">
        <v>1.38</v>
      </c>
      <c r="I48" s="122">
        <v>0.207</v>
      </c>
      <c r="J48" s="122">
        <v>0.276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2"/>
      <c r="I49" s="122"/>
      <c r="J49" s="122"/>
      <c r="K49" s="33"/>
    </row>
    <row r="50" spans="1:11" s="43" customFormat="1" ht="11.25" customHeight="1">
      <c r="A50" s="44" t="s">
        <v>40</v>
      </c>
      <c r="B50" s="38"/>
      <c r="C50" s="39">
        <v>86</v>
      </c>
      <c r="D50" s="39">
        <v>46</v>
      </c>
      <c r="E50" s="39">
        <v>48</v>
      </c>
      <c r="F50" s="40">
        <f>IF(D50&gt;0,100*E50/D50,0)</f>
        <v>104.34782608695652</v>
      </c>
      <c r="G50" s="41"/>
      <c r="H50" s="123">
        <v>2.019</v>
      </c>
      <c r="I50" s="124">
        <v>1.1760000000000002</v>
      </c>
      <c r="J50" s="124">
        <v>1.245</v>
      </c>
      <c r="K50" s="42">
        <f>IF(I50&gt;0,100*J50/I50,0)</f>
        <v>105.86734693877551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30</v>
      </c>
      <c r="D52" s="39">
        <v>30</v>
      </c>
      <c r="E52" s="39">
        <v>30</v>
      </c>
      <c r="F52" s="40">
        <f>IF(D52&gt;0,100*E52/D52,0)</f>
        <v>100</v>
      </c>
      <c r="G52" s="41"/>
      <c r="H52" s="123">
        <v>0.9</v>
      </c>
      <c r="I52" s="124">
        <v>0.9</v>
      </c>
      <c r="J52" s="124">
        <v>0.9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2"/>
      <c r="I54" s="122"/>
      <c r="J54" s="122"/>
      <c r="K54" s="33"/>
    </row>
    <row r="55" spans="1:11" s="34" customFormat="1" ht="11.25" customHeight="1">
      <c r="A55" s="36" t="s">
        <v>43</v>
      </c>
      <c r="B55" s="30"/>
      <c r="C55" s="31">
        <v>28</v>
      </c>
      <c r="D55" s="31">
        <v>38</v>
      </c>
      <c r="E55" s="31">
        <v>38</v>
      </c>
      <c r="F55" s="32"/>
      <c r="G55" s="32"/>
      <c r="H55" s="122">
        <v>0.615</v>
      </c>
      <c r="I55" s="122">
        <v>0.836</v>
      </c>
      <c r="J55" s="122">
        <v>0.836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/>
      <c r="I56" s="122"/>
      <c r="J56" s="122"/>
      <c r="K56" s="33"/>
    </row>
    <row r="57" spans="1:11" s="34" customFormat="1" ht="11.25" customHeight="1">
      <c r="A57" s="36" t="s">
        <v>45</v>
      </c>
      <c r="B57" s="30"/>
      <c r="C57" s="31">
        <v>1</v>
      </c>
      <c r="D57" s="31">
        <v>1</v>
      </c>
      <c r="E57" s="31">
        <v>1</v>
      </c>
      <c r="F57" s="32"/>
      <c r="G57" s="32"/>
      <c r="H57" s="122">
        <v>0.04</v>
      </c>
      <c r="I57" s="122">
        <v>0.04</v>
      </c>
      <c r="J57" s="122">
        <v>0.04</v>
      </c>
      <c r="K57" s="33"/>
    </row>
    <row r="58" spans="1:11" s="34" customFormat="1" ht="11.25" customHeight="1">
      <c r="A58" s="36" t="s">
        <v>46</v>
      </c>
      <c r="B58" s="30"/>
      <c r="C58" s="31">
        <v>150</v>
      </c>
      <c r="D58" s="31">
        <v>55</v>
      </c>
      <c r="E58" s="31">
        <v>45</v>
      </c>
      <c r="F58" s="32"/>
      <c r="G58" s="32"/>
      <c r="H58" s="122">
        <v>4.5</v>
      </c>
      <c r="I58" s="122">
        <v>1.375</v>
      </c>
      <c r="J58" s="122">
        <v>1.125</v>
      </c>
      <c r="K58" s="33"/>
    </row>
    <row r="59" spans="1:11" s="43" customFormat="1" ht="11.25" customHeight="1">
      <c r="A59" s="37" t="s">
        <v>47</v>
      </c>
      <c r="B59" s="38"/>
      <c r="C59" s="39">
        <v>179</v>
      </c>
      <c r="D59" s="39">
        <v>94</v>
      </c>
      <c r="E59" s="39">
        <v>84</v>
      </c>
      <c r="F59" s="40">
        <f>IF(D59&gt;0,100*E59/D59,0)</f>
        <v>89.36170212765957</v>
      </c>
      <c r="G59" s="41"/>
      <c r="H59" s="123">
        <v>5.155</v>
      </c>
      <c r="I59" s="124">
        <v>2.251</v>
      </c>
      <c r="J59" s="124">
        <v>2.001</v>
      </c>
      <c r="K59" s="42">
        <f>IF(I59&gt;0,100*J59/I59,0)</f>
        <v>88.89382496668148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68</v>
      </c>
      <c r="D61" s="31">
        <v>75</v>
      </c>
      <c r="E61" s="31">
        <v>110</v>
      </c>
      <c r="F61" s="32"/>
      <c r="G61" s="32"/>
      <c r="H61" s="122">
        <v>3.46</v>
      </c>
      <c r="I61" s="122">
        <v>2.25</v>
      </c>
      <c r="J61" s="122">
        <v>5.597</v>
      </c>
      <c r="K61" s="33"/>
    </row>
    <row r="62" spans="1:11" s="34" customFormat="1" ht="11.25" customHeight="1">
      <c r="A62" s="36" t="s">
        <v>49</v>
      </c>
      <c r="B62" s="30"/>
      <c r="C62" s="31">
        <v>85</v>
      </c>
      <c r="D62" s="31">
        <v>85</v>
      </c>
      <c r="E62" s="31">
        <v>90</v>
      </c>
      <c r="F62" s="32"/>
      <c r="G62" s="32"/>
      <c r="H62" s="122">
        <v>1.851</v>
      </c>
      <c r="I62" s="122">
        <v>1.85</v>
      </c>
      <c r="J62" s="122">
        <v>1.85</v>
      </c>
      <c r="K62" s="33"/>
    </row>
    <row r="63" spans="1:11" s="34" customFormat="1" ht="11.25" customHeight="1">
      <c r="A63" s="36" t="s">
        <v>50</v>
      </c>
      <c r="B63" s="30"/>
      <c r="C63" s="31">
        <v>49</v>
      </c>
      <c r="D63" s="31">
        <v>83</v>
      </c>
      <c r="E63" s="31">
        <v>83</v>
      </c>
      <c r="F63" s="32"/>
      <c r="G63" s="32"/>
      <c r="H63" s="122">
        <v>1.045</v>
      </c>
      <c r="I63" s="122">
        <v>3</v>
      </c>
      <c r="J63" s="122">
        <v>3</v>
      </c>
      <c r="K63" s="33"/>
    </row>
    <row r="64" spans="1:11" s="43" customFormat="1" ht="11.25" customHeight="1">
      <c r="A64" s="37" t="s">
        <v>51</v>
      </c>
      <c r="B64" s="38"/>
      <c r="C64" s="39">
        <v>202</v>
      </c>
      <c r="D64" s="39">
        <v>243</v>
      </c>
      <c r="E64" s="39">
        <v>283</v>
      </c>
      <c r="F64" s="40">
        <f>IF(D64&gt;0,100*E64/D64,0)</f>
        <v>116.46090534979425</v>
      </c>
      <c r="G64" s="41"/>
      <c r="H64" s="123">
        <v>6.356</v>
      </c>
      <c r="I64" s="124">
        <v>7.1</v>
      </c>
      <c r="J64" s="124">
        <v>10.447000000000001</v>
      </c>
      <c r="K64" s="42">
        <f>IF(I64&gt;0,100*J64/I64,0)</f>
        <v>147.14084507042256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402</v>
      </c>
      <c r="D66" s="39">
        <v>402</v>
      </c>
      <c r="E66" s="39">
        <v>329</v>
      </c>
      <c r="F66" s="40">
        <f>IF(D66&gt;0,100*E66/D66,0)</f>
        <v>81.8407960199005</v>
      </c>
      <c r="G66" s="41"/>
      <c r="H66" s="123">
        <v>10.523</v>
      </c>
      <c r="I66" s="124">
        <v>10.523</v>
      </c>
      <c r="J66" s="124">
        <v>8.746</v>
      </c>
      <c r="K66" s="42">
        <f>IF(I66&gt;0,100*J66/I66,0)</f>
        <v>83.11318065190535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>
        <v>119</v>
      </c>
      <c r="D68" s="31">
        <v>120</v>
      </c>
      <c r="E68" s="31">
        <v>120</v>
      </c>
      <c r="F68" s="32"/>
      <c r="G68" s="32"/>
      <c r="H68" s="122">
        <v>4.95</v>
      </c>
      <c r="I68" s="122">
        <v>5</v>
      </c>
      <c r="J68" s="122">
        <v>4.5</v>
      </c>
      <c r="K68" s="33"/>
    </row>
    <row r="69" spans="1:11" s="34" customFormat="1" ht="11.25" customHeight="1">
      <c r="A69" s="36" t="s">
        <v>54</v>
      </c>
      <c r="B69" s="30"/>
      <c r="C69" s="31">
        <v>16</v>
      </c>
      <c r="D69" s="31">
        <v>10</v>
      </c>
      <c r="E69" s="31">
        <v>10</v>
      </c>
      <c r="F69" s="32"/>
      <c r="G69" s="32"/>
      <c r="H69" s="122">
        <v>0.56</v>
      </c>
      <c r="I69" s="122">
        <v>0.35</v>
      </c>
      <c r="J69" s="122">
        <v>0.35</v>
      </c>
      <c r="K69" s="33"/>
    </row>
    <row r="70" spans="1:11" s="43" customFormat="1" ht="11.25" customHeight="1">
      <c r="A70" s="37" t="s">
        <v>55</v>
      </c>
      <c r="B70" s="38"/>
      <c r="C70" s="39">
        <v>135</v>
      </c>
      <c r="D70" s="39">
        <v>130</v>
      </c>
      <c r="E70" s="39">
        <v>130</v>
      </c>
      <c r="F70" s="40">
        <f>IF(D70&gt;0,100*E70/D70,0)</f>
        <v>100</v>
      </c>
      <c r="G70" s="41"/>
      <c r="H70" s="123">
        <v>5.51</v>
      </c>
      <c r="I70" s="124">
        <v>5.35</v>
      </c>
      <c r="J70" s="124">
        <v>4.85</v>
      </c>
      <c r="K70" s="42">
        <f>IF(I70&gt;0,100*J70/I70,0)</f>
        <v>90.65420560747663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6448</v>
      </c>
      <c r="D72" s="31">
        <v>7219</v>
      </c>
      <c r="E72" s="31">
        <v>7219</v>
      </c>
      <c r="F72" s="32"/>
      <c r="G72" s="32"/>
      <c r="H72" s="122">
        <v>374.676</v>
      </c>
      <c r="I72" s="122">
        <v>347.16</v>
      </c>
      <c r="J72" s="122">
        <v>347.16</v>
      </c>
      <c r="K72" s="33"/>
    </row>
    <row r="73" spans="1:11" s="34" customFormat="1" ht="11.25" customHeight="1">
      <c r="A73" s="36" t="s">
        <v>57</v>
      </c>
      <c r="B73" s="30"/>
      <c r="C73" s="31">
        <v>210</v>
      </c>
      <c r="D73" s="31">
        <v>200</v>
      </c>
      <c r="E73" s="31">
        <v>203</v>
      </c>
      <c r="F73" s="32"/>
      <c r="G73" s="32"/>
      <c r="H73" s="122">
        <v>9.05</v>
      </c>
      <c r="I73" s="122">
        <v>8.8</v>
      </c>
      <c r="J73" s="122">
        <v>8.7</v>
      </c>
      <c r="K73" s="33"/>
    </row>
    <row r="74" spans="1:11" s="34" customFormat="1" ht="11.25" customHeight="1">
      <c r="A74" s="36" t="s">
        <v>58</v>
      </c>
      <c r="B74" s="30"/>
      <c r="C74" s="31">
        <v>138</v>
      </c>
      <c r="D74" s="31">
        <v>135</v>
      </c>
      <c r="E74" s="31">
        <v>120</v>
      </c>
      <c r="F74" s="32"/>
      <c r="G74" s="32"/>
      <c r="H74" s="122">
        <v>4.24</v>
      </c>
      <c r="I74" s="122">
        <v>4.86</v>
      </c>
      <c r="J74" s="122">
        <v>4.32</v>
      </c>
      <c r="K74" s="33"/>
    </row>
    <row r="75" spans="1:11" s="34" customFormat="1" ht="11.25" customHeight="1">
      <c r="A75" s="36" t="s">
        <v>59</v>
      </c>
      <c r="B75" s="30"/>
      <c r="C75" s="31">
        <v>283</v>
      </c>
      <c r="D75" s="31">
        <v>283</v>
      </c>
      <c r="E75" s="31">
        <v>339</v>
      </c>
      <c r="F75" s="32"/>
      <c r="G75" s="32"/>
      <c r="H75" s="122">
        <v>9.945</v>
      </c>
      <c r="I75" s="122">
        <v>9.945</v>
      </c>
      <c r="J75" s="122">
        <v>13.574</v>
      </c>
      <c r="K75" s="33"/>
    </row>
    <row r="76" spans="1:11" s="34" customFormat="1" ht="11.25" customHeight="1">
      <c r="A76" s="36" t="s">
        <v>60</v>
      </c>
      <c r="B76" s="30"/>
      <c r="C76" s="31">
        <v>19</v>
      </c>
      <c r="D76" s="31">
        <v>18</v>
      </c>
      <c r="E76" s="31">
        <v>20</v>
      </c>
      <c r="F76" s="32"/>
      <c r="G76" s="32"/>
      <c r="H76" s="122">
        <v>0.561</v>
      </c>
      <c r="I76" s="122">
        <v>0.54</v>
      </c>
      <c r="J76" s="122">
        <v>0.5</v>
      </c>
      <c r="K76" s="33"/>
    </row>
    <row r="77" spans="1:11" s="34" customFormat="1" ht="11.25" customHeight="1">
      <c r="A77" s="36" t="s">
        <v>61</v>
      </c>
      <c r="B77" s="30"/>
      <c r="C77" s="31">
        <v>40</v>
      </c>
      <c r="D77" s="31">
        <v>84</v>
      </c>
      <c r="E77" s="31">
        <v>12</v>
      </c>
      <c r="F77" s="32"/>
      <c r="G77" s="32"/>
      <c r="H77" s="122">
        <v>0.9</v>
      </c>
      <c r="I77" s="122">
        <v>0.97</v>
      </c>
      <c r="J77" s="122">
        <v>0.3</v>
      </c>
      <c r="K77" s="33"/>
    </row>
    <row r="78" spans="1:11" s="34" customFormat="1" ht="11.25" customHeight="1">
      <c r="A78" s="36" t="s">
        <v>62</v>
      </c>
      <c r="B78" s="30"/>
      <c r="C78" s="31">
        <v>175</v>
      </c>
      <c r="D78" s="31">
        <v>170</v>
      </c>
      <c r="E78" s="31">
        <v>185</v>
      </c>
      <c r="F78" s="32"/>
      <c r="G78" s="32"/>
      <c r="H78" s="122">
        <v>11.025</v>
      </c>
      <c r="I78" s="122">
        <v>10.71</v>
      </c>
      <c r="J78" s="122">
        <v>11.47</v>
      </c>
      <c r="K78" s="33"/>
    </row>
    <row r="79" spans="1:11" s="34" customFormat="1" ht="11.25" customHeight="1">
      <c r="A79" s="36" t="s">
        <v>63</v>
      </c>
      <c r="B79" s="30"/>
      <c r="C79" s="31">
        <v>43</v>
      </c>
      <c r="D79" s="31">
        <v>50</v>
      </c>
      <c r="E79" s="31">
        <v>40</v>
      </c>
      <c r="F79" s="32"/>
      <c r="G79" s="32"/>
      <c r="H79" s="122">
        <v>2.08</v>
      </c>
      <c r="I79" s="122">
        <v>1.8</v>
      </c>
      <c r="J79" s="122">
        <v>1.5</v>
      </c>
      <c r="K79" s="33"/>
    </row>
    <row r="80" spans="1:11" s="43" customFormat="1" ht="11.25" customHeight="1">
      <c r="A80" s="44" t="s">
        <v>64</v>
      </c>
      <c r="B80" s="38"/>
      <c r="C80" s="39">
        <v>7356</v>
      </c>
      <c r="D80" s="39">
        <v>8159</v>
      </c>
      <c r="E80" s="39">
        <v>8138</v>
      </c>
      <c r="F80" s="40">
        <f>IF(D80&gt;0,100*E80/D80,0)</f>
        <v>99.74261551660743</v>
      </c>
      <c r="G80" s="41"/>
      <c r="H80" s="123">
        <v>412.4769999999999</v>
      </c>
      <c r="I80" s="124">
        <v>384.7850000000001</v>
      </c>
      <c r="J80" s="124">
        <v>387.52400000000006</v>
      </c>
      <c r="K80" s="42">
        <f>IF(I80&gt;0,100*J80/I80,0)</f>
        <v>100.71182608469665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>
        <v>178</v>
      </c>
      <c r="D82" s="31">
        <v>178</v>
      </c>
      <c r="E82" s="31">
        <v>178</v>
      </c>
      <c r="F82" s="32"/>
      <c r="G82" s="32"/>
      <c r="H82" s="122">
        <v>8.463</v>
      </c>
      <c r="I82" s="122">
        <v>8.463</v>
      </c>
      <c r="J82" s="122">
        <v>8.463</v>
      </c>
      <c r="K82" s="33"/>
    </row>
    <row r="83" spans="1:11" s="34" customFormat="1" ht="11.25" customHeight="1">
      <c r="A83" s="36" t="s">
        <v>66</v>
      </c>
      <c r="B83" s="30"/>
      <c r="C83" s="31">
        <v>204</v>
      </c>
      <c r="D83" s="31">
        <v>200</v>
      </c>
      <c r="E83" s="31">
        <v>200</v>
      </c>
      <c r="F83" s="32"/>
      <c r="G83" s="32"/>
      <c r="H83" s="122">
        <v>8.324</v>
      </c>
      <c r="I83" s="122">
        <v>8.3</v>
      </c>
      <c r="J83" s="122">
        <v>8.3</v>
      </c>
      <c r="K83" s="33"/>
    </row>
    <row r="84" spans="1:11" s="43" customFormat="1" ht="11.25" customHeight="1">
      <c r="A84" s="37" t="s">
        <v>67</v>
      </c>
      <c r="B84" s="38"/>
      <c r="C84" s="39">
        <v>382</v>
      </c>
      <c r="D84" s="39">
        <v>378</v>
      </c>
      <c r="E84" s="39">
        <v>378</v>
      </c>
      <c r="F84" s="40">
        <f>IF(D84&gt;0,100*E84/D84,0)</f>
        <v>100</v>
      </c>
      <c r="G84" s="41"/>
      <c r="H84" s="123">
        <v>16.787</v>
      </c>
      <c r="I84" s="124">
        <v>16.762999999999998</v>
      </c>
      <c r="J84" s="124">
        <v>16.762999999999998</v>
      </c>
      <c r="K84" s="42">
        <f>IF(I84&gt;0,100*J84/I84,0)</f>
        <v>100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9559</v>
      </c>
      <c r="D86" s="31">
        <v>10252.125188318721</v>
      </c>
      <c r="E86" s="31">
        <v>10157.780996132627</v>
      </c>
      <c r="F86" s="32">
        <f>IF(D86&gt;0,100*E86/D86,0)</f>
        <v>99.07975965516312</v>
      </c>
      <c r="G86" s="32"/>
      <c r="H86" s="122">
        <v>488.4959999999999</v>
      </c>
      <c r="I86" s="122">
        <v>456.70628000000005</v>
      </c>
      <c r="J86" s="122">
        <v>460.43385662113366</v>
      </c>
      <c r="K86" s="33">
        <f>IF(I86&gt;0,100*J86/I86,0)</f>
        <v>100.81618685452139</v>
      </c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9559</v>
      </c>
      <c r="D89" s="54">
        <v>10252.125188318721</v>
      </c>
      <c r="E89" s="54">
        <v>10157.780996132627</v>
      </c>
      <c r="F89" s="55">
        <f>IF(D89&gt;0,100*E89/D89,0)</f>
        <v>99.07975965516312</v>
      </c>
      <c r="G89" s="41"/>
      <c r="H89" s="127">
        <v>488.4959999999999</v>
      </c>
      <c r="I89" s="128">
        <v>456.70628000000005</v>
      </c>
      <c r="J89" s="128">
        <v>460.43385662113366</v>
      </c>
      <c r="K89" s="55">
        <f>IF(I89&gt;0,100*J89/I89,0)</f>
        <v>100.81618685452139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>
        <v>1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30</v>
      </c>
      <c r="D9" s="31">
        <v>30.036135927943214</v>
      </c>
      <c r="E9" s="31">
        <v>30.4582739604683</v>
      </c>
      <c r="F9" s="32"/>
      <c r="G9" s="32"/>
      <c r="H9" s="122">
        <v>0.75</v>
      </c>
      <c r="I9" s="122">
        <v>0.751</v>
      </c>
      <c r="J9" s="122">
        <v>0.800037329361634</v>
      </c>
      <c r="K9" s="33"/>
    </row>
    <row r="10" spans="1:11" s="34" customFormat="1" ht="11.25" customHeight="1">
      <c r="A10" s="36" t="s">
        <v>9</v>
      </c>
      <c r="B10" s="30"/>
      <c r="C10" s="31">
        <v>23</v>
      </c>
      <c r="D10" s="31">
        <v>23</v>
      </c>
      <c r="E10" s="31">
        <v>23.303145990235144</v>
      </c>
      <c r="F10" s="32"/>
      <c r="G10" s="32"/>
      <c r="H10" s="122">
        <v>0.575</v>
      </c>
      <c r="I10" s="122">
        <v>0.578</v>
      </c>
      <c r="J10" s="122">
        <v>0.6119608773087838</v>
      </c>
      <c r="K10" s="33"/>
    </row>
    <row r="11" spans="1:11" s="34" customFormat="1" ht="11.25" customHeight="1">
      <c r="A11" s="29" t="s">
        <v>10</v>
      </c>
      <c r="B11" s="30"/>
      <c r="C11" s="31">
        <v>21</v>
      </c>
      <c r="D11" s="31">
        <v>21.004066458915645</v>
      </c>
      <c r="E11" s="31">
        <v>20.833923308716535</v>
      </c>
      <c r="F11" s="32"/>
      <c r="G11" s="32"/>
      <c r="H11" s="122">
        <v>0.525</v>
      </c>
      <c r="I11" s="122">
        <v>0.545</v>
      </c>
      <c r="J11" s="122">
        <v>0.5466424639572768</v>
      </c>
      <c r="K11" s="33"/>
    </row>
    <row r="12" spans="1:11" s="34" customFormat="1" ht="11.25" customHeight="1">
      <c r="A12" s="36" t="s">
        <v>11</v>
      </c>
      <c r="B12" s="30"/>
      <c r="C12" s="31">
        <v>34</v>
      </c>
      <c r="D12" s="31">
        <v>33.95271043337069</v>
      </c>
      <c r="E12" s="31">
        <v>46.475203824576</v>
      </c>
      <c r="F12" s="32"/>
      <c r="G12" s="32"/>
      <c r="H12" s="122">
        <v>0.776</v>
      </c>
      <c r="I12" s="122">
        <v>1.36</v>
      </c>
      <c r="J12" s="122">
        <v>1.1143945612718986</v>
      </c>
      <c r="K12" s="33"/>
    </row>
    <row r="13" spans="1:11" s="43" customFormat="1" ht="11.25" customHeight="1">
      <c r="A13" s="37" t="s">
        <v>12</v>
      </c>
      <c r="B13" s="38"/>
      <c r="C13" s="39">
        <v>108</v>
      </c>
      <c r="D13" s="39">
        <v>107.99291282022955</v>
      </c>
      <c r="E13" s="39">
        <v>121.07054708399598</v>
      </c>
      <c r="F13" s="40">
        <f>IF(D13&gt;0,100*E13/D13,0)</f>
        <v>112.10971527875733</v>
      </c>
      <c r="G13" s="41"/>
      <c r="H13" s="123">
        <v>2.6260000000000003</v>
      </c>
      <c r="I13" s="124">
        <v>3.234</v>
      </c>
      <c r="J13" s="124">
        <v>3.0730352318995933</v>
      </c>
      <c r="K13" s="42">
        <f>IF(I13&gt;0,100*J13/I13,0)</f>
        <v>95.02273444340115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>
        <v>2</v>
      </c>
      <c r="D15" s="39">
        <v>2</v>
      </c>
      <c r="E15" s="39">
        <v>2</v>
      </c>
      <c r="F15" s="40">
        <f>IF(D15&gt;0,100*E15/D15,0)</f>
        <v>100</v>
      </c>
      <c r="G15" s="41"/>
      <c r="H15" s="123">
        <v>0.02</v>
      </c>
      <c r="I15" s="124">
        <v>0.02</v>
      </c>
      <c r="J15" s="124">
        <v>0.02</v>
      </c>
      <c r="K15" s="42">
        <f>IF(I15&gt;0,100*J15/I15,0)</f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>
        <v>5</v>
      </c>
      <c r="D17" s="39">
        <v>3</v>
      </c>
      <c r="E17" s="39">
        <v>3</v>
      </c>
      <c r="F17" s="40">
        <f>IF(D17&gt;0,100*E17/D17,0)</f>
        <v>100</v>
      </c>
      <c r="G17" s="41"/>
      <c r="H17" s="123">
        <v>0.04</v>
      </c>
      <c r="I17" s="124">
        <v>0.12</v>
      </c>
      <c r="J17" s="124">
        <v>0.12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>
        <v>17</v>
      </c>
      <c r="D19" s="31">
        <v>25</v>
      </c>
      <c r="E19" s="31">
        <v>17</v>
      </c>
      <c r="F19" s="32"/>
      <c r="G19" s="32"/>
      <c r="H19" s="122">
        <v>0.986</v>
      </c>
      <c r="I19" s="122">
        <v>0.986</v>
      </c>
      <c r="J19" s="122">
        <v>0.986</v>
      </c>
      <c r="K19" s="33"/>
    </row>
    <row r="20" spans="1:11" s="34" customFormat="1" ht="11.25" customHeight="1">
      <c r="A20" s="36" t="s">
        <v>16</v>
      </c>
      <c r="B20" s="30"/>
      <c r="C20" s="31">
        <v>14</v>
      </c>
      <c r="D20" s="31">
        <v>14</v>
      </c>
      <c r="E20" s="31">
        <v>14</v>
      </c>
      <c r="F20" s="32"/>
      <c r="G20" s="32"/>
      <c r="H20" s="122">
        <v>0.285</v>
      </c>
      <c r="I20" s="122">
        <v>0.285</v>
      </c>
      <c r="J20" s="122">
        <v>0.285</v>
      </c>
      <c r="K20" s="33"/>
    </row>
    <row r="21" spans="1:11" s="34" customFormat="1" ht="11.25" customHeight="1">
      <c r="A21" s="36" t="s">
        <v>17</v>
      </c>
      <c r="B21" s="30"/>
      <c r="C21" s="31">
        <v>12</v>
      </c>
      <c r="D21" s="31">
        <v>12</v>
      </c>
      <c r="E21" s="31">
        <v>12</v>
      </c>
      <c r="F21" s="32"/>
      <c r="G21" s="32"/>
      <c r="H21" s="122">
        <v>0.215</v>
      </c>
      <c r="I21" s="122">
        <v>0.215</v>
      </c>
      <c r="J21" s="122">
        <v>0.215</v>
      </c>
      <c r="K21" s="33"/>
    </row>
    <row r="22" spans="1:11" s="43" customFormat="1" ht="11.25" customHeight="1">
      <c r="A22" s="37" t="s">
        <v>18</v>
      </c>
      <c r="B22" s="38"/>
      <c r="C22" s="39">
        <v>43</v>
      </c>
      <c r="D22" s="39">
        <v>51</v>
      </c>
      <c r="E22" s="39">
        <v>43</v>
      </c>
      <c r="F22" s="40">
        <f>IF(D22&gt;0,100*E22/D22,0)</f>
        <v>84.31372549019608</v>
      </c>
      <c r="G22" s="41"/>
      <c r="H22" s="123">
        <v>1.486</v>
      </c>
      <c r="I22" s="124">
        <v>1.486</v>
      </c>
      <c r="J22" s="124">
        <v>1.486</v>
      </c>
      <c r="K22" s="42">
        <f>IF(I22&gt;0,100*J22/I22,0)</f>
        <v>100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15</v>
      </c>
      <c r="D24" s="39">
        <v>9</v>
      </c>
      <c r="E24" s="39">
        <v>15</v>
      </c>
      <c r="F24" s="40">
        <f>IF(D24&gt;0,100*E24/D24,0)</f>
        <v>166.66666666666666</v>
      </c>
      <c r="G24" s="41"/>
      <c r="H24" s="123">
        <v>0.9</v>
      </c>
      <c r="I24" s="124">
        <v>0.975</v>
      </c>
      <c r="J24" s="124">
        <v>0.975</v>
      </c>
      <c r="K24" s="42">
        <f>IF(I24&gt;0,100*J24/I24,0)</f>
        <v>100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114</v>
      </c>
      <c r="D26" s="39">
        <v>115</v>
      </c>
      <c r="E26" s="39">
        <v>120</v>
      </c>
      <c r="F26" s="40">
        <f>IF(D26&gt;0,100*E26/D26,0)</f>
        <v>104.34782608695652</v>
      </c>
      <c r="G26" s="41"/>
      <c r="H26" s="123">
        <v>10.773</v>
      </c>
      <c r="I26" s="124">
        <v>11</v>
      </c>
      <c r="J26" s="124">
        <v>11</v>
      </c>
      <c r="K26" s="42">
        <f>IF(I26&gt;0,100*J26/I26,0)</f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2"/>
      <c r="I28" s="122"/>
      <c r="J28" s="122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/>
      <c r="I29" s="122"/>
      <c r="J29" s="122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2"/>
      <c r="I30" s="122"/>
      <c r="J30" s="122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3"/>
      <c r="I31" s="124"/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67</v>
      </c>
      <c r="D33" s="31">
        <v>65</v>
      </c>
      <c r="E33" s="31">
        <v>75</v>
      </c>
      <c r="F33" s="32"/>
      <c r="G33" s="32"/>
      <c r="H33" s="122">
        <v>1.228</v>
      </c>
      <c r="I33" s="122">
        <v>1.2</v>
      </c>
      <c r="J33" s="122">
        <v>1.2</v>
      </c>
      <c r="K33" s="33"/>
    </row>
    <row r="34" spans="1:11" s="34" customFormat="1" ht="11.25" customHeight="1">
      <c r="A34" s="36" t="s">
        <v>26</v>
      </c>
      <c r="B34" s="30"/>
      <c r="C34" s="31">
        <v>21</v>
      </c>
      <c r="D34" s="31">
        <v>21</v>
      </c>
      <c r="E34" s="31">
        <v>21</v>
      </c>
      <c r="F34" s="32"/>
      <c r="G34" s="32"/>
      <c r="H34" s="122">
        <v>0.384</v>
      </c>
      <c r="I34" s="122">
        <v>0.384</v>
      </c>
      <c r="J34" s="122">
        <v>0.489</v>
      </c>
      <c r="K34" s="33"/>
    </row>
    <row r="35" spans="1:11" s="34" customFormat="1" ht="11.25" customHeight="1">
      <c r="A35" s="36" t="s">
        <v>27</v>
      </c>
      <c r="B35" s="30"/>
      <c r="C35" s="31">
        <v>7</v>
      </c>
      <c r="D35" s="31">
        <v>6</v>
      </c>
      <c r="E35" s="31">
        <v>6</v>
      </c>
      <c r="F35" s="32"/>
      <c r="G35" s="32"/>
      <c r="H35" s="122">
        <v>0.133</v>
      </c>
      <c r="I35" s="122">
        <v>0.115</v>
      </c>
      <c r="J35" s="122">
        <v>0.115</v>
      </c>
      <c r="K35" s="33"/>
    </row>
    <row r="36" spans="1:11" s="34" customFormat="1" ht="11.25" customHeight="1">
      <c r="A36" s="36" t="s">
        <v>28</v>
      </c>
      <c r="B36" s="30"/>
      <c r="C36" s="31">
        <v>12</v>
      </c>
      <c r="D36" s="31">
        <v>12</v>
      </c>
      <c r="E36" s="31">
        <v>10</v>
      </c>
      <c r="F36" s="32"/>
      <c r="G36" s="32"/>
      <c r="H36" s="122">
        <v>0.218</v>
      </c>
      <c r="I36" s="122">
        <v>0.218</v>
      </c>
      <c r="J36" s="122">
        <v>0.18</v>
      </c>
      <c r="K36" s="33"/>
    </row>
    <row r="37" spans="1:11" s="43" customFormat="1" ht="11.25" customHeight="1">
      <c r="A37" s="37" t="s">
        <v>29</v>
      </c>
      <c r="B37" s="38"/>
      <c r="C37" s="39">
        <v>107</v>
      </c>
      <c r="D37" s="39">
        <v>104</v>
      </c>
      <c r="E37" s="39">
        <v>112</v>
      </c>
      <c r="F37" s="40">
        <f>IF(D37&gt;0,100*E37/D37,0)</f>
        <v>107.6923076923077</v>
      </c>
      <c r="G37" s="41"/>
      <c r="H37" s="123">
        <v>1.963</v>
      </c>
      <c r="I37" s="124">
        <v>1.917</v>
      </c>
      <c r="J37" s="124">
        <v>1.984</v>
      </c>
      <c r="K37" s="42">
        <f>IF(I37&gt;0,100*J37/I37,0)</f>
        <v>103.49504434011476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52</v>
      </c>
      <c r="D39" s="39">
        <v>52</v>
      </c>
      <c r="E39" s="39">
        <v>140</v>
      </c>
      <c r="F39" s="40">
        <f>IF(D39&gt;0,100*E39/D39,0)</f>
        <v>269.2307692307692</v>
      </c>
      <c r="G39" s="41"/>
      <c r="H39" s="123">
        <v>1.297</v>
      </c>
      <c r="I39" s="124">
        <v>1.297</v>
      </c>
      <c r="J39" s="124">
        <v>2.4</v>
      </c>
      <c r="K39" s="42">
        <f>IF(I39&gt;0,100*J39/I39,0)</f>
        <v>185.04240555127217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>
        <v>120</v>
      </c>
      <c r="D41" s="31">
        <v>140</v>
      </c>
      <c r="E41" s="31">
        <v>140</v>
      </c>
      <c r="F41" s="32"/>
      <c r="G41" s="32"/>
      <c r="H41" s="122">
        <v>8.4</v>
      </c>
      <c r="I41" s="122">
        <v>9.786</v>
      </c>
      <c r="J41" s="122">
        <v>9.786</v>
      </c>
      <c r="K41" s="33"/>
    </row>
    <row r="42" spans="1:11" s="34" customFormat="1" ht="11.25" customHeight="1">
      <c r="A42" s="36" t="s">
        <v>32</v>
      </c>
      <c r="B42" s="30"/>
      <c r="C42" s="31">
        <v>44</v>
      </c>
      <c r="D42" s="31">
        <v>33</v>
      </c>
      <c r="E42" s="31">
        <v>34</v>
      </c>
      <c r="F42" s="32"/>
      <c r="G42" s="32"/>
      <c r="H42" s="122">
        <v>3.3</v>
      </c>
      <c r="I42" s="122">
        <v>2.475</v>
      </c>
      <c r="J42" s="122">
        <v>2.475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2"/>
      <c r="I43" s="122"/>
      <c r="J43" s="122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>
        <v>7</v>
      </c>
      <c r="D45" s="31">
        <v>7</v>
      </c>
      <c r="E45" s="31">
        <v>7</v>
      </c>
      <c r="F45" s="32"/>
      <c r="G45" s="32"/>
      <c r="H45" s="122">
        <v>0.112</v>
      </c>
      <c r="I45" s="122">
        <v>0.147</v>
      </c>
      <c r="J45" s="122">
        <v>0.147</v>
      </c>
      <c r="K45" s="33"/>
    </row>
    <row r="46" spans="1:11" s="34" customFormat="1" ht="11.25" customHeight="1">
      <c r="A46" s="36" t="s">
        <v>36</v>
      </c>
      <c r="B46" s="30"/>
      <c r="C46" s="31">
        <v>1050</v>
      </c>
      <c r="D46" s="31">
        <v>1080</v>
      </c>
      <c r="E46" s="31">
        <v>1062</v>
      </c>
      <c r="F46" s="32"/>
      <c r="G46" s="32"/>
      <c r="H46" s="122">
        <v>73.5</v>
      </c>
      <c r="I46" s="122">
        <v>75.6</v>
      </c>
      <c r="J46" s="122">
        <v>75.6</v>
      </c>
      <c r="K46" s="33"/>
    </row>
    <row r="47" spans="1:11" s="34" customFormat="1" ht="11.25" customHeight="1">
      <c r="A47" s="36" t="s">
        <v>37</v>
      </c>
      <c r="B47" s="30"/>
      <c r="C47" s="31">
        <v>39</v>
      </c>
      <c r="D47" s="31">
        <v>42</v>
      </c>
      <c r="E47" s="31">
        <v>40</v>
      </c>
      <c r="F47" s="32"/>
      <c r="G47" s="32"/>
      <c r="H47" s="122">
        <v>2.344</v>
      </c>
      <c r="I47" s="122">
        <v>2.31</v>
      </c>
      <c r="J47" s="122">
        <v>2.31</v>
      </c>
      <c r="K47" s="33"/>
    </row>
    <row r="48" spans="1:11" s="34" customFormat="1" ht="11.25" customHeight="1">
      <c r="A48" s="36" t="s">
        <v>38</v>
      </c>
      <c r="B48" s="30"/>
      <c r="C48" s="31">
        <v>1100</v>
      </c>
      <c r="D48" s="31">
        <v>969</v>
      </c>
      <c r="E48" s="31">
        <v>950</v>
      </c>
      <c r="F48" s="32"/>
      <c r="G48" s="32"/>
      <c r="H48" s="122">
        <v>77</v>
      </c>
      <c r="I48" s="122">
        <v>72.675</v>
      </c>
      <c r="J48" s="122">
        <v>72.675</v>
      </c>
      <c r="K48" s="33"/>
    </row>
    <row r="49" spans="1:11" s="34" customFormat="1" ht="11.25" customHeight="1">
      <c r="A49" s="36" t="s">
        <v>39</v>
      </c>
      <c r="B49" s="30"/>
      <c r="C49" s="31">
        <v>20</v>
      </c>
      <c r="D49" s="31">
        <v>20</v>
      </c>
      <c r="E49" s="31">
        <v>20</v>
      </c>
      <c r="F49" s="32"/>
      <c r="G49" s="32"/>
      <c r="H49" s="122">
        <v>1.2</v>
      </c>
      <c r="I49" s="122">
        <v>1.3</v>
      </c>
      <c r="J49" s="122">
        <v>1.3</v>
      </c>
      <c r="K49" s="33"/>
    </row>
    <row r="50" spans="1:11" s="43" customFormat="1" ht="11.25" customHeight="1">
      <c r="A50" s="44" t="s">
        <v>40</v>
      </c>
      <c r="B50" s="38"/>
      <c r="C50" s="39">
        <v>2380</v>
      </c>
      <c r="D50" s="39">
        <v>2291</v>
      </c>
      <c r="E50" s="39">
        <v>2253</v>
      </c>
      <c r="F50" s="40">
        <f>IF(D50&gt;0,100*E50/D50,0)</f>
        <v>98.34133566128328</v>
      </c>
      <c r="G50" s="41"/>
      <c r="H50" s="123">
        <v>165.856</v>
      </c>
      <c r="I50" s="124">
        <v>164.293</v>
      </c>
      <c r="J50" s="124">
        <v>164.293</v>
      </c>
      <c r="K50" s="42">
        <f>IF(I50&gt;0,100*J50/I50,0)</f>
        <v>99.99999999999999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>
        <v>1</v>
      </c>
      <c r="E52" s="39">
        <v>1</v>
      </c>
      <c r="F52" s="40">
        <f>IF(D52&gt;0,100*E52/D52,0)</f>
        <v>100</v>
      </c>
      <c r="G52" s="41"/>
      <c r="H52" s="123">
        <v>0.03</v>
      </c>
      <c r="I52" s="124">
        <v>0.03</v>
      </c>
      <c r="J52" s="124">
        <v>0.03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>
        <v>300</v>
      </c>
      <c r="D54" s="31">
        <v>350</v>
      </c>
      <c r="E54" s="31">
        <v>300</v>
      </c>
      <c r="F54" s="32"/>
      <c r="G54" s="32"/>
      <c r="H54" s="122">
        <v>15.9</v>
      </c>
      <c r="I54" s="122">
        <v>14.85</v>
      </c>
      <c r="J54" s="122">
        <v>15</v>
      </c>
      <c r="K54" s="33"/>
    </row>
    <row r="55" spans="1:11" s="34" customFormat="1" ht="11.25" customHeight="1">
      <c r="A55" s="36" t="s">
        <v>43</v>
      </c>
      <c r="B55" s="30"/>
      <c r="C55" s="31">
        <v>5</v>
      </c>
      <c r="D55" s="31">
        <v>4</v>
      </c>
      <c r="E55" s="31">
        <v>4</v>
      </c>
      <c r="F55" s="32"/>
      <c r="G55" s="32"/>
      <c r="H55" s="122">
        <v>0.2</v>
      </c>
      <c r="I55" s="122">
        <v>0.16</v>
      </c>
      <c r="J55" s="122">
        <v>0.16</v>
      </c>
      <c r="K55" s="33"/>
    </row>
    <row r="56" spans="1:11" s="34" customFormat="1" ht="11.25" customHeight="1">
      <c r="A56" s="36" t="s">
        <v>44</v>
      </c>
      <c r="B56" s="30"/>
      <c r="C56" s="31">
        <v>3</v>
      </c>
      <c r="D56" s="31">
        <v>3</v>
      </c>
      <c r="E56" s="31">
        <v>5</v>
      </c>
      <c r="F56" s="32"/>
      <c r="G56" s="32"/>
      <c r="H56" s="122">
        <v>0.18</v>
      </c>
      <c r="I56" s="122">
        <v>0.221</v>
      </c>
      <c r="J56" s="122">
        <v>0.21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/>
      <c r="I57" s="122"/>
      <c r="J57" s="122"/>
      <c r="K57" s="33"/>
    </row>
    <row r="58" spans="1:11" s="34" customFormat="1" ht="11.25" customHeight="1">
      <c r="A58" s="36" t="s">
        <v>46</v>
      </c>
      <c r="B58" s="30"/>
      <c r="C58" s="31">
        <v>100</v>
      </c>
      <c r="D58" s="31">
        <v>82</v>
      </c>
      <c r="E58" s="31">
        <v>114</v>
      </c>
      <c r="F58" s="32"/>
      <c r="G58" s="32"/>
      <c r="H58" s="122">
        <v>4.8</v>
      </c>
      <c r="I58" s="122">
        <v>3.936</v>
      </c>
      <c r="J58" s="122">
        <v>7.072</v>
      </c>
      <c r="K58" s="33"/>
    </row>
    <row r="59" spans="1:11" s="43" customFormat="1" ht="11.25" customHeight="1">
      <c r="A59" s="37" t="s">
        <v>47</v>
      </c>
      <c r="B59" s="38"/>
      <c r="C59" s="39">
        <v>408</v>
      </c>
      <c r="D59" s="39">
        <v>439</v>
      </c>
      <c r="E59" s="39">
        <v>423</v>
      </c>
      <c r="F59" s="40">
        <f>IF(D59&gt;0,100*E59/D59,0)</f>
        <v>96.35535307517084</v>
      </c>
      <c r="G59" s="41"/>
      <c r="H59" s="123">
        <v>21.080000000000002</v>
      </c>
      <c r="I59" s="124">
        <v>19.167</v>
      </c>
      <c r="J59" s="124">
        <v>22.442</v>
      </c>
      <c r="K59" s="42">
        <f>IF(I59&gt;0,100*J59/I59,0)</f>
        <v>117.08665936244586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181</v>
      </c>
      <c r="D61" s="31">
        <v>160</v>
      </c>
      <c r="E61" s="31">
        <v>170</v>
      </c>
      <c r="F61" s="32"/>
      <c r="G61" s="32"/>
      <c r="H61" s="122">
        <v>8.688</v>
      </c>
      <c r="I61" s="122">
        <v>8</v>
      </c>
      <c r="J61" s="122">
        <v>8</v>
      </c>
      <c r="K61" s="33"/>
    </row>
    <row r="62" spans="1:11" s="34" customFormat="1" ht="11.25" customHeight="1">
      <c r="A62" s="36" t="s">
        <v>49</v>
      </c>
      <c r="B62" s="30"/>
      <c r="C62" s="31">
        <v>10</v>
      </c>
      <c r="D62" s="31">
        <v>10</v>
      </c>
      <c r="E62" s="31">
        <v>10</v>
      </c>
      <c r="F62" s="32"/>
      <c r="G62" s="32"/>
      <c r="H62" s="122">
        <v>0.23</v>
      </c>
      <c r="I62" s="122">
        <v>0.23</v>
      </c>
      <c r="J62" s="122">
        <v>0.23</v>
      </c>
      <c r="K62" s="33"/>
    </row>
    <row r="63" spans="1:11" s="34" customFormat="1" ht="11.25" customHeight="1">
      <c r="A63" s="36" t="s">
        <v>50</v>
      </c>
      <c r="B63" s="30"/>
      <c r="C63" s="31">
        <v>7</v>
      </c>
      <c r="D63" s="31">
        <v>7</v>
      </c>
      <c r="E63" s="31">
        <v>12</v>
      </c>
      <c r="F63" s="32"/>
      <c r="G63" s="32"/>
      <c r="H63" s="122">
        <v>0.3</v>
      </c>
      <c r="I63" s="122">
        <v>0.28</v>
      </c>
      <c r="J63" s="122">
        <v>0.48</v>
      </c>
      <c r="K63" s="33"/>
    </row>
    <row r="64" spans="1:11" s="43" customFormat="1" ht="11.25" customHeight="1">
      <c r="A64" s="37" t="s">
        <v>51</v>
      </c>
      <c r="B64" s="38"/>
      <c r="C64" s="39">
        <v>198</v>
      </c>
      <c r="D64" s="39">
        <v>177</v>
      </c>
      <c r="E64" s="39">
        <v>192</v>
      </c>
      <c r="F64" s="40">
        <f>IF(D64&gt;0,100*E64/D64,0)</f>
        <v>108.47457627118644</v>
      </c>
      <c r="G64" s="41"/>
      <c r="H64" s="123">
        <v>9.218000000000002</v>
      </c>
      <c r="I64" s="124">
        <v>8.51</v>
      </c>
      <c r="J64" s="124">
        <v>8.71</v>
      </c>
      <c r="K64" s="42">
        <f>IF(I64&gt;0,100*J64/I64,0)</f>
        <v>102.35017626321975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19</v>
      </c>
      <c r="D66" s="39">
        <v>19</v>
      </c>
      <c r="E66" s="39">
        <v>18</v>
      </c>
      <c r="F66" s="40">
        <f>IF(D66&gt;0,100*E66/D66,0)</f>
        <v>94.73684210526316</v>
      </c>
      <c r="G66" s="41"/>
      <c r="H66" s="123">
        <v>0.732</v>
      </c>
      <c r="I66" s="124">
        <v>0.732</v>
      </c>
      <c r="J66" s="124">
        <v>0.72</v>
      </c>
      <c r="K66" s="42">
        <f>IF(I66&gt;0,100*J66/I66,0)</f>
        <v>98.36065573770492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2"/>
      <c r="I68" s="122"/>
      <c r="J68" s="122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2"/>
      <c r="I69" s="122"/>
      <c r="J69" s="122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3"/>
      <c r="I70" s="124"/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2"/>
      <c r="I72" s="122"/>
      <c r="J72" s="122"/>
      <c r="K72" s="33"/>
    </row>
    <row r="73" spans="1:11" s="34" customFormat="1" ht="11.25" customHeight="1">
      <c r="A73" s="36" t="s">
        <v>57</v>
      </c>
      <c r="B73" s="30"/>
      <c r="C73" s="31">
        <v>1920</v>
      </c>
      <c r="D73" s="31">
        <v>1995</v>
      </c>
      <c r="E73" s="31">
        <v>1800</v>
      </c>
      <c r="F73" s="32"/>
      <c r="G73" s="32"/>
      <c r="H73" s="122">
        <v>110</v>
      </c>
      <c r="I73" s="122">
        <v>71</v>
      </c>
      <c r="J73" s="122">
        <v>86</v>
      </c>
      <c r="K73" s="33"/>
    </row>
    <row r="74" spans="1:11" s="34" customFormat="1" ht="11.25" customHeight="1">
      <c r="A74" s="36" t="s">
        <v>58</v>
      </c>
      <c r="B74" s="30"/>
      <c r="C74" s="31">
        <v>177</v>
      </c>
      <c r="D74" s="31">
        <v>180</v>
      </c>
      <c r="E74" s="31">
        <v>180</v>
      </c>
      <c r="F74" s="32"/>
      <c r="G74" s="32"/>
      <c r="H74" s="122">
        <v>6.195</v>
      </c>
      <c r="I74" s="122">
        <v>6.3</v>
      </c>
      <c r="J74" s="122">
        <v>6.3</v>
      </c>
      <c r="K74" s="33"/>
    </row>
    <row r="75" spans="1:11" s="34" customFormat="1" ht="11.25" customHeight="1">
      <c r="A75" s="36" t="s">
        <v>59</v>
      </c>
      <c r="B75" s="30"/>
      <c r="C75" s="31">
        <v>14</v>
      </c>
      <c r="D75" s="31">
        <v>14</v>
      </c>
      <c r="E75" s="31">
        <v>6</v>
      </c>
      <c r="F75" s="32"/>
      <c r="G75" s="32"/>
      <c r="H75" s="122">
        <v>0.497</v>
      </c>
      <c r="I75" s="122">
        <v>0.497</v>
      </c>
      <c r="J75" s="122">
        <v>0.213</v>
      </c>
      <c r="K75" s="33"/>
    </row>
    <row r="76" spans="1:11" s="34" customFormat="1" ht="11.25" customHeight="1">
      <c r="A76" s="36" t="s">
        <v>60</v>
      </c>
      <c r="B76" s="30"/>
      <c r="C76" s="31">
        <v>16</v>
      </c>
      <c r="D76" s="31">
        <v>16</v>
      </c>
      <c r="E76" s="31"/>
      <c r="F76" s="32"/>
      <c r="G76" s="32"/>
      <c r="H76" s="122">
        <v>0.432</v>
      </c>
      <c r="I76" s="122">
        <v>0.4</v>
      </c>
      <c r="J76" s="122"/>
      <c r="K76" s="33"/>
    </row>
    <row r="77" spans="1:11" s="34" customFormat="1" ht="11.25" customHeight="1">
      <c r="A77" s="36" t="s">
        <v>61</v>
      </c>
      <c r="B77" s="30"/>
      <c r="C77" s="31">
        <v>6</v>
      </c>
      <c r="D77" s="31">
        <v>6</v>
      </c>
      <c r="E77" s="31">
        <v>7</v>
      </c>
      <c r="F77" s="32"/>
      <c r="G77" s="32"/>
      <c r="H77" s="122">
        <v>0.153</v>
      </c>
      <c r="I77" s="122">
        <v>0.14</v>
      </c>
      <c r="J77" s="122">
        <v>0.14</v>
      </c>
      <c r="K77" s="33"/>
    </row>
    <row r="78" spans="1:11" s="34" customFormat="1" ht="11.25" customHeight="1">
      <c r="A78" s="36" t="s">
        <v>62</v>
      </c>
      <c r="B78" s="30"/>
      <c r="C78" s="31">
        <v>67</v>
      </c>
      <c r="D78" s="31">
        <v>67</v>
      </c>
      <c r="E78" s="31">
        <v>56</v>
      </c>
      <c r="F78" s="32"/>
      <c r="G78" s="32"/>
      <c r="H78" s="122">
        <v>1.809</v>
      </c>
      <c r="I78" s="122">
        <v>1.675</v>
      </c>
      <c r="J78" s="122">
        <v>1.675</v>
      </c>
      <c r="K78" s="33"/>
    </row>
    <row r="79" spans="1:11" s="34" customFormat="1" ht="11.25" customHeight="1">
      <c r="A79" s="36" t="s">
        <v>63</v>
      </c>
      <c r="B79" s="30"/>
      <c r="C79" s="31">
        <v>710</v>
      </c>
      <c r="D79" s="31">
        <v>710</v>
      </c>
      <c r="E79" s="31">
        <v>806</v>
      </c>
      <c r="F79" s="32"/>
      <c r="G79" s="32"/>
      <c r="H79" s="122">
        <v>30.175</v>
      </c>
      <c r="I79" s="122">
        <v>32.343</v>
      </c>
      <c r="J79" s="122">
        <v>41.79</v>
      </c>
      <c r="K79" s="33"/>
    </row>
    <row r="80" spans="1:11" s="43" customFormat="1" ht="11.25" customHeight="1">
      <c r="A80" s="44" t="s">
        <v>64</v>
      </c>
      <c r="B80" s="38"/>
      <c r="C80" s="39">
        <v>2910</v>
      </c>
      <c r="D80" s="39">
        <v>2988</v>
      </c>
      <c r="E80" s="39">
        <v>2855</v>
      </c>
      <c r="F80" s="40">
        <f>IF(D80&gt;0,100*E80/D80,0)</f>
        <v>95.54886211512718</v>
      </c>
      <c r="G80" s="41"/>
      <c r="H80" s="123">
        <v>149.261</v>
      </c>
      <c r="I80" s="124">
        <v>112.355</v>
      </c>
      <c r="J80" s="124">
        <v>136.118</v>
      </c>
      <c r="K80" s="42">
        <f>IF(I80&gt;0,100*J80/I80,0)</f>
        <v>121.14992657202616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>
        <v>92</v>
      </c>
      <c r="D82" s="31">
        <v>92</v>
      </c>
      <c r="E82" s="31">
        <v>92</v>
      </c>
      <c r="F82" s="32"/>
      <c r="G82" s="32"/>
      <c r="H82" s="122">
        <v>3.203</v>
      </c>
      <c r="I82" s="122">
        <v>3.203</v>
      </c>
      <c r="J82" s="122">
        <v>3.203</v>
      </c>
      <c r="K82" s="33"/>
    </row>
    <row r="83" spans="1:11" s="34" customFormat="1" ht="11.25" customHeight="1">
      <c r="A83" s="36" t="s">
        <v>66</v>
      </c>
      <c r="B83" s="30"/>
      <c r="C83" s="31">
        <v>138</v>
      </c>
      <c r="D83" s="31">
        <v>130</v>
      </c>
      <c r="E83" s="31">
        <v>130</v>
      </c>
      <c r="F83" s="32"/>
      <c r="G83" s="32"/>
      <c r="H83" s="122">
        <v>4.134</v>
      </c>
      <c r="I83" s="122">
        <v>3.9</v>
      </c>
      <c r="J83" s="122">
        <v>3.9</v>
      </c>
      <c r="K83" s="33"/>
    </row>
    <row r="84" spans="1:11" s="43" customFormat="1" ht="11.25" customHeight="1">
      <c r="A84" s="37" t="s">
        <v>67</v>
      </c>
      <c r="B84" s="38"/>
      <c r="C84" s="39">
        <v>230</v>
      </c>
      <c r="D84" s="39">
        <v>222</v>
      </c>
      <c r="E84" s="39">
        <v>222</v>
      </c>
      <c r="F84" s="40">
        <f>IF(D84&gt;0,100*E84/D84,0)</f>
        <v>100</v>
      </c>
      <c r="G84" s="41"/>
      <c r="H84" s="123">
        <v>7.337</v>
      </c>
      <c r="I84" s="124">
        <v>7.103</v>
      </c>
      <c r="J84" s="124">
        <v>7.103</v>
      </c>
      <c r="K84" s="42">
        <f>IF(I84&gt;0,100*J84/I84,0)</f>
        <v>100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6592</v>
      </c>
      <c r="D86" s="31">
        <v>6580.992912820229</v>
      </c>
      <c r="E86" s="31">
        <v>6520.070547083996</v>
      </c>
      <c r="F86" s="32">
        <f>IF(D86&gt;0,100*E86/D86,0)</f>
        <v>99.07426787198703</v>
      </c>
      <c r="G86" s="32"/>
      <c r="H86" s="122">
        <v>372.61899999999997</v>
      </c>
      <c r="I86" s="122">
        <v>332.23900000000003</v>
      </c>
      <c r="J86" s="122">
        <v>360.4740352318996</v>
      </c>
      <c r="K86" s="33">
        <f>IF(I86&gt;0,100*J86/I86,0)</f>
        <v>108.4984108523983</v>
      </c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6592</v>
      </c>
      <c r="D89" s="54">
        <v>6580.992912820229</v>
      </c>
      <c r="E89" s="54">
        <v>6520.070547083996</v>
      </c>
      <c r="F89" s="55">
        <f>IF(D89&gt;0,100*E89/D89,0)</f>
        <v>99.07426787198703</v>
      </c>
      <c r="G89" s="41"/>
      <c r="H89" s="127">
        <v>372.61899999999997</v>
      </c>
      <c r="I89" s="128">
        <v>332.23900000000003</v>
      </c>
      <c r="J89" s="128">
        <v>360.4740352318996</v>
      </c>
      <c r="K89" s="55">
        <f>IF(I89&gt;0,100*J89/I89,0)</f>
        <v>108.4984108523983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7"/>
  <sheetViews>
    <sheetView workbookViewId="0" topLeftCell="A55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1777</v>
      </c>
      <c r="D9" s="31">
        <v>1731</v>
      </c>
      <c r="E9" s="31">
        <v>1730.9087733122917</v>
      </c>
      <c r="F9" s="32"/>
      <c r="G9" s="32"/>
      <c r="H9" s="122">
        <v>5.606</v>
      </c>
      <c r="I9" s="122">
        <v>5.604</v>
      </c>
      <c r="J9" s="122"/>
      <c r="K9" s="33"/>
    </row>
    <row r="10" spans="1:11" s="34" customFormat="1" ht="11.25" customHeight="1">
      <c r="A10" s="36" t="s">
        <v>9</v>
      </c>
      <c r="B10" s="30"/>
      <c r="C10" s="31">
        <v>3616</v>
      </c>
      <c r="D10" s="31">
        <v>3681</v>
      </c>
      <c r="E10" s="31">
        <v>3681.274173971123</v>
      </c>
      <c r="F10" s="32"/>
      <c r="G10" s="32"/>
      <c r="H10" s="122">
        <v>7.232</v>
      </c>
      <c r="I10" s="122">
        <v>7.235</v>
      </c>
      <c r="J10" s="122"/>
      <c r="K10" s="33"/>
    </row>
    <row r="11" spans="1:11" s="34" customFormat="1" ht="11.25" customHeight="1">
      <c r="A11" s="29" t="s">
        <v>10</v>
      </c>
      <c r="B11" s="30"/>
      <c r="C11" s="31">
        <v>9232</v>
      </c>
      <c r="D11" s="31">
        <v>8235</v>
      </c>
      <c r="E11" s="31">
        <v>8235.296587971967</v>
      </c>
      <c r="F11" s="32"/>
      <c r="G11" s="32"/>
      <c r="H11" s="122">
        <v>22.914</v>
      </c>
      <c r="I11" s="122">
        <v>20.752</v>
      </c>
      <c r="J11" s="122"/>
      <c r="K11" s="33"/>
    </row>
    <row r="12" spans="1:11" s="34" customFormat="1" ht="11.25" customHeight="1">
      <c r="A12" s="36" t="s">
        <v>11</v>
      </c>
      <c r="B12" s="30"/>
      <c r="C12" s="31">
        <v>342</v>
      </c>
      <c r="D12" s="31">
        <v>308</v>
      </c>
      <c r="E12" s="31">
        <v>307.8050585307383</v>
      </c>
      <c r="F12" s="32"/>
      <c r="G12" s="32"/>
      <c r="H12" s="122">
        <v>0.696</v>
      </c>
      <c r="I12" s="122">
        <v>0.697</v>
      </c>
      <c r="J12" s="122"/>
      <c r="K12" s="33"/>
    </row>
    <row r="13" spans="1:11" s="43" customFormat="1" ht="11.25" customHeight="1">
      <c r="A13" s="37" t="s">
        <v>12</v>
      </c>
      <c r="B13" s="38"/>
      <c r="C13" s="39">
        <v>14967</v>
      </c>
      <c r="D13" s="39">
        <v>13955</v>
      </c>
      <c r="E13" s="39">
        <v>13955.28459378612</v>
      </c>
      <c r="F13" s="40">
        <f>IF(D13&gt;0,100*E13/D13,0)</f>
        <v>100.002039367869</v>
      </c>
      <c r="G13" s="41"/>
      <c r="H13" s="123">
        <v>36.448</v>
      </c>
      <c r="I13" s="124">
        <v>34.288000000000004</v>
      </c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>
        <v>50</v>
      </c>
      <c r="D15" s="39">
        <v>50</v>
      </c>
      <c r="E15" s="39">
        <v>50</v>
      </c>
      <c r="F15" s="40">
        <f>IF(D15&gt;0,100*E15/D15,0)</f>
        <v>100</v>
      </c>
      <c r="G15" s="41"/>
      <c r="H15" s="123">
        <v>0.06</v>
      </c>
      <c r="I15" s="124">
        <v>0.06</v>
      </c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>
        <v>527</v>
      </c>
      <c r="D17" s="39">
        <v>178</v>
      </c>
      <c r="E17" s="39">
        <v>178</v>
      </c>
      <c r="F17" s="40">
        <f>IF(D17&gt;0,100*E17/D17,0)</f>
        <v>100</v>
      </c>
      <c r="G17" s="41"/>
      <c r="H17" s="123">
        <v>1.291</v>
      </c>
      <c r="I17" s="124">
        <v>0.445</v>
      </c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>
        <v>24460</v>
      </c>
      <c r="D19" s="31">
        <v>24705</v>
      </c>
      <c r="E19" s="31">
        <v>25965</v>
      </c>
      <c r="F19" s="32"/>
      <c r="G19" s="32"/>
      <c r="H19" s="122">
        <v>122.3</v>
      </c>
      <c r="I19" s="122">
        <v>142.054</v>
      </c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>
        <v>24460</v>
      </c>
      <c r="D22" s="39">
        <v>24705</v>
      </c>
      <c r="E22" s="39">
        <v>25965</v>
      </c>
      <c r="F22" s="40">
        <f>IF(D22&gt;0,100*E22/D22,0)</f>
        <v>105.10018214936248</v>
      </c>
      <c r="G22" s="41"/>
      <c r="H22" s="123">
        <v>122.3</v>
      </c>
      <c r="I22" s="124">
        <v>142.054</v>
      </c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68560</v>
      </c>
      <c r="D24" s="39">
        <v>70869</v>
      </c>
      <c r="E24" s="39">
        <v>69500</v>
      </c>
      <c r="F24" s="40">
        <f>IF(D24&gt;0,100*E24/D24,0)</f>
        <v>98.06826680212787</v>
      </c>
      <c r="G24" s="41"/>
      <c r="H24" s="123">
        <v>299.911</v>
      </c>
      <c r="I24" s="124">
        <v>342.88</v>
      </c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33377</v>
      </c>
      <c r="D26" s="39">
        <v>32100</v>
      </c>
      <c r="E26" s="39">
        <v>31000</v>
      </c>
      <c r="F26" s="40">
        <f>IF(D26&gt;0,100*E26/D26,0)</f>
        <v>96.57320872274143</v>
      </c>
      <c r="G26" s="41"/>
      <c r="H26" s="123">
        <v>180.614</v>
      </c>
      <c r="I26" s="124">
        <v>147</v>
      </c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>
        <v>51084</v>
      </c>
      <c r="D28" s="31">
        <v>49483</v>
      </c>
      <c r="E28" s="31">
        <v>56000</v>
      </c>
      <c r="F28" s="32"/>
      <c r="G28" s="32"/>
      <c r="H28" s="122">
        <v>246.477</v>
      </c>
      <c r="I28" s="122">
        <v>198.248</v>
      </c>
      <c r="J28" s="122"/>
      <c r="K28" s="33"/>
    </row>
    <row r="29" spans="1:11" s="34" customFormat="1" ht="11.25" customHeight="1">
      <c r="A29" s="36" t="s">
        <v>22</v>
      </c>
      <c r="B29" s="30"/>
      <c r="C29" s="31">
        <v>42126</v>
      </c>
      <c r="D29" s="31">
        <v>41222</v>
      </c>
      <c r="E29" s="31">
        <v>41808</v>
      </c>
      <c r="F29" s="32"/>
      <c r="G29" s="32"/>
      <c r="H29" s="122">
        <v>118.843</v>
      </c>
      <c r="I29" s="122">
        <v>69.765</v>
      </c>
      <c r="J29" s="122"/>
      <c r="K29" s="33"/>
    </row>
    <row r="30" spans="1:11" s="34" customFormat="1" ht="11.25" customHeight="1">
      <c r="A30" s="36" t="s">
        <v>23</v>
      </c>
      <c r="B30" s="30"/>
      <c r="C30" s="31">
        <v>53890</v>
      </c>
      <c r="D30" s="31">
        <v>57890</v>
      </c>
      <c r="E30" s="31">
        <v>57890</v>
      </c>
      <c r="F30" s="32"/>
      <c r="G30" s="32"/>
      <c r="H30" s="122">
        <v>191.535</v>
      </c>
      <c r="I30" s="122">
        <v>162.256</v>
      </c>
      <c r="J30" s="122"/>
      <c r="K30" s="33"/>
    </row>
    <row r="31" spans="1:11" s="43" customFormat="1" ht="11.25" customHeight="1">
      <c r="A31" s="44" t="s">
        <v>24</v>
      </c>
      <c r="B31" s="38"/>
      <c r="C31" s="39">
        <v>147100</v>
      </c>
      <c r="D31" s="39">
        <v>148595</v>
      </c>
      <c r="E31" s="39">
        <v>155698</v>
      </c>
      <c r="F31" s="40">
        <f>IF(D31&gt;0,100*E31/D31,0)</f>
        <v>104.78010700225445</v>
      </c>
      <c r="G31" s="41"/>
      <c r="H31" s="123">
        <v>556.855</v>
      </c>
      <c r="I31" s="124">
        <v>430.269</v>
      </c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24187</v>
      </c>
      <c r="D33" s="31">
        <v>24054</v>
      </c>
      <c r="E33" s="31">
        <v>22000</v>
      </c>
      <c r="F33" s="32"/>
      <c r="G33" s="32"/>
      <c r="H33" s="122">
        <v>101.454</v>
      </c>
      <c r="I33" s="122">
        <v>88.531</v>
      </c>
      <c r="J33" s="122"/>
      <c r="K33" s="33"/>
    </row>
    <row r="34" spans="1:11" s="34" customFormat="1" ht="11.25" customHeight="1">
      <c r="A34" s="36" t="s">
        <v>26</v>
      </c>
      <c r="B34" s="30"/>
      <c r="C34" s="31">
        <v>14979</v>
      </c>
      <c r="D34" s="31">
        <v>14601</v>
      </c>
      <c r="E34" s="31">
        <v>14601</v>
      </c>
      <c r="F34" s="32"/>
      <c r="G34" s="32"/>
      <c r="H34" s="122">
        <v>67.136</v>
      </c>
      <c r="I34" s="122">
        <v>55.416</v>
      </c>
      <c r="J34" s="122"/>
      <c r="K34" s="33"/>
    </row>
    <row r="35" spans="1:11" s="34" customFormat="1" ht="11.25" customHeight="1">
      <c r="A35" s="36" t="s">
        <v>27</v>
      </c>
      <c r="B35" s="30"/>
      <c r="C35" s="31">
        <v>49206</v>
      </c>
      <c r="D35" s="31">
        <v>48000</v>
      </c>
      <c r="E35" s="31">
        <v>50000</v>
      </c>
      <c r="F35" s="32"/>
      <c r="G35" s="32"/>
      <c r="H35" s="122">
        <v>249.713</v>
      </c>
      <c r="I35" s="122">
        <v>180</v>
      </c>
      <c r="J35" s="122"/>
      <c r="K35" s="33"/>
    </row>
    <row r="36" spans="1:11" s="34" customFormat="1" ht="11.25" customHeight="1">
      <c r="A36" s="36" t="s">
        <v>28</v>
      </c>
      <c r="B36" s="30"/>
      <c r="C36" s="31">
        <v>7156</v>
      </c>
      <c r="D36" s="31">
        <v>6242</v>
      </c>
      <c r="E36" s="31">
        <v>6284</v>
      </c>
      <c r="F36" s="32"/>
      <c r="G36" s="32"/>
      <c r="H36" s="122">
        <v>34.993</v>
      </c>
      <c r="I36" s="122">
        <v>17.348</v>
      </c>
      <c r="J36" s="122"/>
      <c r="K36" s="33"/>
    </row>
    <row r="37" spans="1:11" s="43" customFormat="1" ht="11.25" customHeight="1">
      <c r="A37" s="37" t="s">
        <v>29</v>
      </c>
      <c r="B37" s="38"/>
      <c r="C37" s="39">
        <v>95528</v>
      </c>
      <c r="D37" s="39">
        <v>92897</v>
      </c>
      <c r="E37" s="39">
        <v>92885</v>
      </c>
      <c r="F37" s="40">
        <f>IF(D37&gt;0,100*E37/D37,0)</f>
        <v>99.98708246767926</v>
      </c>
      <c r="G37" s="41"/>
      <c r="H37" s="123">
        <v>453.296</v>
      </c>
      <c r="I37" s="124">
        <v>341.295</v>
      </c>
      <c r="J37" s="12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4197</v>
      </c>
      <c r="D39" s="39">
        <v>4797</v>
      </c>
      <c r="E39" s="39">
        <v>4975</v>
      </c>
      <c r="F39" s="40">
        <f>IF(D39&gt;0,100*E39/D39,0)</f>
        <v>103.7106524911403</v>
      </c>
      <c r="G39" s="41"/>
      <c r="H39" s="123">
        <v>9.533</v>
      </c>
      <c r="I39" s="124">
        <v>9.533</v>
      </c>
      <c r="J39" s="12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>
        <v>34095</v>
      </c>
      <c r="D41" s="31">
        <v>38863</v>
      </c>
      <c r="E41" s="31">
        <v>40000</v>
      </c>
      <c r="F41" s="32"/>
      <c r="G41" s="32"/>
      <c r="H41" s="122">
        <v>106.915</v>
      </c>
      <c r="I41" s="122">
        <v>72.3</v>
      </c>
      <c r="J41" s="122"/>
      <c r="K41" s="33"/>
    </row>
    <row r="42" spans="1:11" s="34" customFormat="1" ht="11.25" customHeight="1">
      <c r="A42" s="36" t="s">
        <v>32</v>
      </c>
      <c r="B42" s="30"/>
      <c r="C42" s="31">
        <v>220573</v>
      </c>
      <c r="D42" s="31">
        <v>233325</v>
      </c>
      <c r="E42" s="31">
        <v>233850</v>
      </c>
      <c r="F42" s="32"/>
      <c r="G42" s="32"/>
      <c r="H42" s="122">
        <v>1042.644</v>
      </c>
      <c r="I42" s="122">
        <v>976.179</v>
      </c>
      <c r="J42" s="122"/>
      <c r="K42" s="33"/>
    </row>
    <row r="43" spans="1:11" s="34" customFormat="1" ht="11.25" customHeight="1">
      <c r="A43" s="36" t="s">
        <v>33</v>
      </c>
      <c r="B43" s="30"/>
      <c r="C43" s="31">
        <v>60195</v>
      </c>
      <c r="D43" s="31">
        <v>62544</v>
      </c>
      <c r="E43" s="31">
        <v>63000</v>
      </c>
      <c r="F43" s="32"/>
      <c r="G43" s="32"/>
      <c r="H43" s="122">
        <v>268.282</v>
      </c>
      <c r="I43" s="122">
        <v>221.714</v>
      </c>
      <c r="J43" s="122"/>
      <c r="K43" s="33"/>
    </row>
    <row r="44" spans="1:11" s="34" customFormat="1" ht="11.25" customHeight="1">
      <c r="A44" s="36" t="s">
        <v>34</v>
      </c>
      <c r="B44" s="30"/>
      <c r="C44" s="31">
        <v>119349</v>
      </c>
      <c r="D44" s="31">
        <v>125806</v>
      </c>
      <c r="E44" s="31">
        <v>120000</v>
      </c>
      <c r="F44" s="32"/>
      <c r="G44" s="32"/>
      <c r="H44" s="122">
        <v>537.305</v>
      </c>
      <c r="I44" s="122">
        <v>420.151</v>
      </c>
      <c r="J44" s="122"/>
      <c r="K44" s="33"/>
    </row>
    <row r="45" spans="1:11" s="34" customFormat="1" ht="11.25" customHeight="1">
      <c r="A45" s="36" t="s">
        <v>35</v>
      </c>
      <c r="B45" s="30"/>
      <c r="C45" s="31">
        <v>65721</v>
      </c>
      <c r="D45" s="31">
        <v>76672</v>
      </c>
      <c r="E45" s="31">
        <v>78000</v>
      </c>
      <c r="F45" s="32"/>
      <c r="G45" s="32"/>
      <c r="H45" s="122">
        <v>226.683</v>
      </c>
      <c r="I45" s="122">
        <v>184.326</v>
      </c>
      <c r="J45" s="122"/>
      <c r="K45" s="33"/>
    </row>
    <row r="46" spans="1:11" s="34" customFormat="1" ht="11.25" customHeight="1">
      <c r="A46" s="36" t="s">
        <v>36</v>
      </c>
      <c r="B46" s="30"/>
      <c r="C46" s="31">
        <v>69772</v>
      </c>
      <c r="D46" s="31">
        <v>71345</v>
      </c>
      <c r="E46" s="31">
        <v>74334</v>
      </c>
      <c r="F46" s="32"/>
      <c r="G46" s="32"/>
      <c r="H46" s="122">
        <v>252.593</v>
      </c>
      <c r="I46" s="122">
        <v>159.648</v>
      </c>
      <c r="J46" s="122"/>
      <c r="K46" s="33"/>
    </row>
    <row r="47" spans="1:11" s="34" customFormat="1" ht="11.25" customHeight="1">
      <c r="A47" s="36" t="s">
        <v>37</v>
      </c>
      <c r="B47" s="30"/>
      <c r="C47" s="31">
        <v>102005</v>
      </c>
      <c r="D47" s="31">
        <v>106211</v>
      </c>
      <c r="E47" s="31">
        <v>103300</v>
      </c>
      <c r="F47" s="32"/>
      <c r="G47" s="32"/>
      <c r="H47" s="122">
        <v>410.665</v>
      </c>
      <c r="I47" s="122">
        <v>299.558</v>
      </c>
      <c r="J47" s="122"/>
      <c r="K47" s="33"/>
    </row>
    <row r="48" spans="1:11" s="34" customFormat="1" ht="11.25" customHeight="1">
      <c r="A48" s="36" t="s">
        <v>38</v>
      </c>
      <c r="B48" s="30"/>
      <c r="C48" s="31">
        <v>78626</v>
      </c>
      <c r="D48" s="31">
        <v>93969</v>
      </c>
      <c r="E48" s="31">
        <v>93000</v>
      </c>
      <c r="F48" s="32"/>
      <c r="G48" s="32"/>
      <c r="H48" s="122">
        <v>327.43</v>
      </c>
      <c r="I48" s="122">
        <v>268.454</v>
      </c>
      <c r="J48" s="122"/>
      <c r="K48" s="33"/>
    </row>
    <row r="49" spans="1:11" s="34" customFormat="1" ht="11.25" customHeight="1">
      <c r="A49" s="36" t="s">
        <v>39</v>
      </c>
      <c r="B49" s="30"/>
      <c r="C49" s="31">
        <v>67747</v>
      </c>
      <c r="D49" s="31">
        <v>75075</v>
      </c>
      <c r="E49" s="31">
        <v>73000</v>
      </c>
      <c r="F49" s="32"/>
      <c r="G49" s="32"/>
      <c r="H49" s="122">
        <v>265.255</v>
      </c>
      <c r="I49" s="122">
        <v>177.429</v>
      </c>
      <c r="J49" s="122"/>
      <c r="K49" s="33"/>
    </row>
    <row r="50" spans="1:11" s="43" customFormat="1" ht="11.25" customHeight="1">
      <c r="A50" s="44" t="s">
        <v>40</v>
      </c>
      <c r="B50" s="38"/>
      <c r="C50" s="39">
        <v>818083</v>
      </c>
      <c r="D50" s="39">
        <v>883810</v>
      </c>
      <c r="E50" s="39">
        <v>878484</v>
      </c>
      <c r="F50" s="40">
        <f>IF(D50&gt;0,100*E50/D50,0)</f>
        <v>99.39738179020378</v>
      </c>
      <c r="G50" s="41"/>
      <c r="H50" s="123">
        <v>3437.7719999999995</v>
      </c>
      <c r="I50" s="124">
        <v>2779.7590000000005</v>
      </c>
      <c r="J50" s="12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26908</v>
      </c>
      <c r="D52" s="39">
        <v>26900</v>
      </c>
      <c r="E52" s="39">
        <v>26908</v>
      </c>
      <c r="F52" s="40">
        <f>IF(D52&gt;0,100*E52/D52,0)</f>
        <v>100.02973977695167</v>
      </c>
      <c r="G52" s="41"/>
      <c r="H52" s="123">
        <v>140.377</v>
      </c>
      <c r="I52" s="124">
        <v>86.16736279547791</v>
      </c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>
        <v>72155</v>
      </c>
      <c r="D54" s="31">
        <v>68307</v>
      </c>
      <c r="E54" s="31">
        <v>74000</v>
      </c>
      <c r="F54" s="32"/>
      <c r="G54" s="32"/>
      <c r="H54" s="122">
        <v>244.036</v>
      </c>
      <c r="I54" s="122">
        <v>162.657</v>
      </c>
      <c r="J54" s="122"/>
      <c r="K54" s="33"/>
    </row>
    <row r="55" spans="1:11" s="34" customFormat="1" ht="11.25" customHeight="1">
      <c r="A55" s="36" t="s">
        <v>43</v>
      </c>
      <c r="B55" s="30"/>
      <c r="C55" s="31">
        <v>54111</v>
      </c>
      <c r="D55" s="31">
        <v>54708</v>
      </c>
      <c r="E55" s="31">
        <v>59940</v>
      </c>
      <c r="F55" s="32"/>
      <c r="G55" s="32"/>
      <c r="H55" s="122">
        <v>105.006</v>
      </c>
      <c r="I55" s="122">
        <v>69.634</v>
      </c>
      <c r="J55" s="122"/>
      <c r="K55" s="33"/>
    </row>
    <row r="56" spans="1:11" s="34" customFormat="1" ht="11.25" customHeight="1">
      <c r="A56" s="36" t="s">
        <v>44</v>
      </c>
      <c r="B56" s="30"/>
      <c r="C56" s="31">
        <v>36022</v>
      </c>
      <c r="D56" s="31">
        <v>35777</v>
      </c>
      <c r="E56" s="31">
        <v>34400</v>
      </c>
      <c r="F56" s="32"/>
      <c r="G56" s="32"/>
      <c r="H56" s="122">
        <v>119.655</v>
      </c>
      <c r="I56" s="122">
        <v>107</v>
      </c>
      <c r="J56" s="122"/>
      <c r="K56" s="33"/>
    </row>
    <row r="57" spans="1:11" s="34" customFormat="1" ht="11.25" customHeight="1">
      <c r="A57" s="36" t="s">
        <v>45</v>
      </c>
      <c r="B57" s="30"/>
      <c r="C57" s="31">
        <v>71085</v>
      </c>
      <c r="D57" s="31">
        <v>71461</v>
      </c>
      <c r="E57" s="31">
        <v>68884</v>
      </c>
      <c r="F57" s="32"/>
      <c r="G57" s="32"/>
      <c r="H57" s="122">
        <v>229.341</v>
      </c>
      <c r="I57" s="122">
        <v>142.212</v>
      </c>
      <c r="J57" s="122"/>
      <c r="K57" s="33"/>
    </row>
    <row r="58" spans="1:11" s="34" customFormat="1" ht="11.25" customHeight="1">
      <c r="A58" s="36" t="s">
        <v>46</v>
      </c>
      <c r="B58" s="30"/>
      <c r="C58" s="31">
        <v>65542</v>
      </c>
      <c r="D58" s="31">
        <v>64535</v>
      </c>
      <c r="E58" s="31">
        <v>62947</v>
      </c>
      <c r="F58" s="32"/>
      <c r="G58" s="32"/>
      <c r="H58" s="122">
        <v>197.709</v>
      </c>
      <c r="I58" s="122">
        <v>101.085</v>
      </c>
      <c r="J58" s="122"/>
      <c r="K58" s="33"/>
    </row>
    <row r="59" spans="1:11" s="43" customFormat="1" ht="11.25" customHeight="1">
      <c r="A59" s="37" t="s">
        <v>47</v>
      </c>
      <c r="B59" s="38"/>
      <c r="C59" s="39">
        <v>298915</v>
      </c>
      <c r="D59" s="39">
        <v>294788</v>
      </c>
      <c r="E59" s="39">
        <v>300171</v>
      </c>
      <c r="F59" s="40">
        <f>IF(D59&gt;0,100*E59/D59,0)</f>
        <v>101.82605804849587</v>
      </c>
      <c r="G59" s="41"/>
      <c r="H59" s="123">
        <v>895.7470000000001</v>
      </c>
      <c r="I59" s="124">
        <v>582.588</v>
      </c>
      <c r="J59" s="1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1467</v>
      </c>
      <c r="D61" s="31">
        <v>1200</v>
      </c>
      <c r="E61" s="31">
        <v>1600</v>
      </c>
      <c r="F61" s="32"/>
      <c r="G61" s="32"/>
      <c r="H61" s="122">
        <v>5.2</v>
      </c>
      <c r="I61" s="122">
        <v>2</v>
      </c>
      <c r="J61" s="122"/>
      <c r="K61" s="33"/>
    </row>
    <row r="62" spans="1:11" s="34" customFormat="1" ht="11.25" customHeight="1">
      <c r="A62" s="36" t="s">
        <v>49</v>
      </c>
      <c r="B62" s="30"/>
      <c r="C62" s="31">
        <v>654</v>
      </c>
      <c r="D62" s="31">
        <v>590</v>
      </c>
      <c r="E62" s="31">
        <v>625</v>
      </c>
      <c r="F62" s="32"/>
      <c r="G62" s="32"/>
      <c r="H62" s="122">
        <v>1.157</v>
      </c>
      <c r="I62" s="122">
        <v>0.336</v>
      </c>
      <c r="J62" s="122"/>
      <c r="K62" s="33"/>
    </row>
    <row r="63" spans="1:11" s="34" customFormat="1" ht="11.25" customHeight="1">
      <c r="A63" s="36" t="s">
        <v>50</v>
      </c>
      <c r="B63" s="30"/>
      <c r="C63" s="31">
        <v>1600</v>
      </c>
      <c r="D63" s="31">
        <v>1560</v>
      </c>
      <c r="E63" s="31">
        <v>2268</v>
      </c>
      <c r="F63" s="32"/>
      <c r="G63" s="32"/>
      <c r="H63" s="122">
        <v>4.303</v>
      </c>
      <c r="I63" s="122">
        <v>0.924</v>
      </c>
      <c r="J63" s="122"/>
      <c r="K63" s="33"/>
    </row>
    <row r="64" spans="1:11" s="43" customFormat="1" ht="11.25" customHeight="1">
      <c r="A64" s="37" t="s">
        <v>51</v>
      </c>
      <c r="B64" s="38"/>
      <c r="C64" s="39">
        <v>3721</v>
      </c>
      <c r="D64" s="39">
        <v>3350</v>
      </c>
      <c r="E64" s="39">
        <v>4493</v>
      </c>
      <c r="F64" s="40">
        <f>IF(D64&gt;0,100*E64/D64,0)</f>
        <v>134.11940298507463</v>
      </c>
      <c r="G64" s="41"/>
      <c r="H64" s="123">
        <v>10.66</v>
      </c>
      <c r="I64" s="124">
        <v>3.26</v>
      </c>
      <c r="J64" s="12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5925</v>
      </c>
      <c r="D66" s="39">
        <v>4366</v>
      </c>
      <c r="E66" s="39">
        <v>5211</v>
      </c>
      <c r="F66" s="40">
        <f>IF(D66&gt;0,100*E66/D66,0)</f>
        <v>119.35409986257444</v>
      </c>
      <c r="G66" s="41"/>
      <c r="H66" s="123">
        <v>15.514</v>
      </c>
      <c r="I66" s="124">
        <v>9.303</v>
      </c>
      <c r="J66" s="12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>
        <v>69106</v>
      </c>
      <c r="D68" s="31">
        <v>78800</v>
      </c>
      <c r="E68" s="31">
        <v>80000</v>
      </c>
      <c r="F68" s="32"/>
      <c r="G68" s="32"/>
      <c r="H68" s="122">
        <v>138.445</v>
      </c>
      <c r="I68" s="122">
        <v>165</v>
      </c>
      <c r="J68" s="122"/>
      <c r="K68" s="33"/>
    </row>
    <row r="69" spans="1:11" s="34" customFormat="1" ht="11.25" customHeight="1">
      <c r="A69" s="36" t="s">
        <v>54</v>
      </c>
      <c r="B69" s="30"/>
      <c r="C69" s="31">
        <v>5843</v>
      </c>
      <c r="D69" s="31">
        <v>5760</v>
      </c>
      <c r="E69" s="31">
        <v>6000</v>
      </c>
      <c r="F69" s="32"/>
      <c r="G69" s="32"/>
      <c r="H69" s="122">
        <v>9.624</v>
      </c>
      <c r="I69" s="122">
        <v>8.5</v>
      </c>
      <c r="J69" s="122"/>
      <c r="K69" s="33"/>
    </row>
    <row r="70" spans="1:11" s="43" customFormat="1" ht="11.25" customHeight="1">
      <c r="A70" s="37" t="s">
        <v>55</v>
      </c>
      <c r="B70" s="38"/>
      <c r="C70" s="39">
        <v>74949</v>
      </c>
      <c r="D70" s="39">
        <v>84560</v>
      </c>
      <c r="E70" s="39">
        <v>86000</v>
      </c>
      <c r="F70" s="40">
        <f>IF(D70&gt;0,100*E70/D70,0)</f>
        <v>101.70293282876064</v>
      </c>
      <c r="G70" s="41"/>
      <c r="H70" s="123">
        <v>148.069</v>
      </c>
      <c r="I70" s="124">
        <v>173.5</v>
      </c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1915</v>
      </c>
      <c r="D72" s="31">
        <v>1600</v>
      </c>
      <c r="E72" s="31">
        <v>1787</v>
      </c>
      <c r="F72" s="32"/>
      <c r="G72" s="32"/>
      <c r="H72" s="122">
        <v>2.744</v>
      </c>
      <c r="I72" s="122">
        <v>0.521</v>
      </c>
      <c r="J72" s="122"/>
      <c r="K72" s="33"/>
    </row>
    <row r="73" spans="1:11" s="34" customFormat="1" ht="11.25" customHeight="1">
      <c r="A73" s="36" t="s">
        <v>57</v>
      </c>
      <c r="B73" s="30"/>
      <c r="C73" s="31">
        <v>17150</v>
      </c>
      <c r="D73" s="31">
        <v>22065</v>
      </c>
      <c r="E73" s="31">
        <v>20100</v>
      </c>
      <c r="F73" s="32"/>
      <c r="G73" s="32"/>
      <c r="H73" s="122">
        <v>43.167</v>
      </c>
      <c r="I73" s="122">
        <v>77.65</v>
      </c>
      <c r="J73" s="122"/>
      <c r="K73" s="33"/>
    </row>
    <row r="74" spans="1:11" s="34" customFormat="1" ht="11.25" customHeight="1">
      <c r="A74" s="36" t="s">
        <v>58</v>
      </c>
      <c r="B74" s="30"/>
      <c r="C74" s="31">
        <v>33418</v>
      </c>
      <c r="D74" s="31">
        <v>38856</v>
      </c>
      <c r="E74" s="31">
        <v>32000</v>
      </c>
      <c r="F74" s="32"/>
      <c r="G74" s="32"/>
      <c r="H74" s="122">
        <v>97.484</v>
      </c>
      <c r="I74" s="122">
        <v>136.454</v>
      </c>
      <c r="J74" s="122"/>
      <c r="K74" s="33"/>
    </row>
    <row r="75" spans="1:11" s="34" customFormat="1" ht="11.25" customHeight="1">
      <c r="A75" s="36" t="s">
        <v>59</v>
      </c>
      <c r="B75" s="30"/>
      <c r="C75" s="31">
        <v>14558</v>
      </c>
      <c r="D75" s="31">
        <v>11846.28</v>
      </c>
      <c r="E75" s="31">
        <v>11895</v>
      </c>
      <c r="F75" s="32"/>
      <c r="G75" s="32"/>
      <c r="H75" s="122">
        <v>36.975</v>
      </c>
      <c r="I75" s="122">
        <v>13.68187365726355</v>
      </c>
      <c r="J75" s="122"/>
      <c r="K75" s="33"/>
    </row>
    <row r="76" spans="1:11" s="34" customFormat="1" ht="11.25" customHeight="1">
      <c r="A76" s="36" t="s">
        <v>60</v>
      </c>
      <c r="B76" s="30"/>
      <c r="C76" s="31">
        <v>5728</v>
      </c>
      <c r="D76" s="31">
        <v>6194</v>
      </c>
      <c r="E76" s="31">
        <v>5900</v>
      </c>
      <c r="F76" s="32"/>
      <c r="G76" s="32"/>
      <c r="H76" s="122">
        <v>24.924</v>
      </c>
      <c r="I76" s="122">
        <v>20.44</v>
      </c>
      <c r="J76" s="122"/>
      <c r="K76" s="33"/>
    </row>
    <row r="77" spans="1:11" s="34" customFormat="1" ht="11.25" customHeight="1">
      <c r="A77" s="36" t="s">
        <v>61</v>
      </c>
      <c r="B77" s="30"/>
      <c r="C77" s="31">
        <v>5860</v>
      </c>
      <c r="D77" s="31">
        <v>3985</v>
      </c>
      <c r="E77" s="31">
        <v>3971</v>
      </c>
      <c r="F77" s="32"/>
      <c r="G77" s="32"/>
      <c r="H77" s="122">
        <v>9.417</v>
      </c>
      <c r="I77" s="122">
        <v>7.985</v>
      </c>
      <c r="J77" s="122"/>
      <c r="K77" s="33"/>
    </row>
    <row r="78" spans="1:11" s="34" customFormat="1" ht="11.25" customHeight="1">
      <c r="A78" s="36" t="s">
        <v>62</v>
      </c>
      <c r="B78" s="30"/>
      <c r="C78" s="31">
        <v>6718</v>
      </c>
      <c r="D78" s="31">
        <v>8710</v>
      </c>
      <c r="E78" s="31">
        <v>8700</v>
      </c>
      <c r="F78" s="32"/>
      <c r="G78" s="32"/>
      <c r="H78" s="122">
        <v>13.83</v>
      </c>
      <c r="I78" s="122">
        <v>16.035</v>
      </c>
      <c r="J78" s="122"/>
      <c r="K78" s="33"/>
    </row>
    <row r="79" spans="1:11" s="34" customFormat="1" ht="11.25" customHeight="1">
      <c r="A79" s="36" t="s">
        <v>63</v>
      </c>
      <c r="B79" s="30"/>
      <c r="C79" s="31">
        <v>78778</v>
      </c>
      <c r="D79" s="31">
        <v>92300</v>
      </c>
      <c r="E79" s="31">
        <v>75000</v>
      </c>
      <c r="F79" s="32"/>
      <c r="G79" s="32"/>
      <c r="H79" s="122">
        <v>274.482</v>
      </c>
      <c r="I79" s="122">
        <v>343.246</v>
      </c>
      <c r="J79" s="122"/>
      <c r="K79" s="33"/>
    </row>
    <row r="80" spans="1:11" s="43" customFormat="1" ht="11.25" customHeight="1">
      <c r="A80" s="44" t="s">
        <v>64</v>
      </c>
      <c r="B80" s="38"/>
      <c r="C80" s="39">
        <v>164125</v>
      </c>
      <c r="D80" s="39">
        <v>185556.28</v>
      </c>
      <c r="E80" s="39">
        <v>159353</v>
      </c>
      <c r="F80" s="40">
        <f>IF(D80&gt;0,100*E80/D80,0)</f>
        <v>85.87852698922397</v>
      </c>
      <c r="G80" s="41"/>
      <c r="H80" s="123">
        <v>503.023</v>
      </c>
      <c r="I80" s="124">
        <v>616.0128736572635</v>
      </c>
      <c r="J80" s="12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>
        <v>5</v>
      </c>
      <c r="D82" s="31"/>
      <c r="E82" s="31"/>
      <c r="F82" s="32"/>
      <c r="G82" s="32"/>
      <c r="H82" s="122">
        <v>0.008</v>
      </c>
      <c r="I82" s="122"/>
      <c r="J82" s="122"/>
      <c r="K82" s="33"/>
    </row>
    <row r="83" spans="1:11" s="34" customFormat="1" ht="11.25" customHeight="1">
      <c r="A83" s="36" t="s">
        <v>66</v>
      </c>
      <c r="B83" s="30"/>
      <c r="C83" s="31">
        <v>183</v>
      </c>
      <c r="D83" s="31">
        <v>180</v>
      </c>
      <c r="E83" s="31">
        <v>180</v>
      </c>
      <c r="F83" s="32"/>
      <c r="G83" s="32"/>
      <c r="H83" s="122">
        <v>0.183</v>
      </c>
      <c r="I83" s="122">
        <v>0.18</v>
      </c>
      <c r="J83" s="122"/>
      <c r="K83" s="33"/>
    </row>
    <row r="84" spans="1:11" s="43" customFormat="1" ht="11.25" customHeight="1">
      <c r="A84" s="37" t="s">
        <v>67</v>
      </c>
      <c r="B84" s="38"/>
      <c r="C84" s="39">
        <v>188</v>
      </c>
      <c r="D84" s="39">
        <v>180</v>
      </c>
      <c r="E84" s="39">
        <v>180</v>
      </c>
      <c r="F84" s="40">
        <f>IF(D84&gt;0,100*E84/D84,0)</f>
        <v>100</v>
      </c>
      <c r="G84" s="41"/>
      <c r="H84" s="123">
        <v>0.191</v>
      </c>
      <c r="I84" s="124">
        <v>0.18</v>
      </c>
      <c r="J84" s="124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1781580</v>
      </c>
      <c r="D86" s="31">
        <v>1871656.28</v>
      </c>
      <c r="E86" s="31">
        <v>1855006.284593786</v>
      </c>
      <c r="F86" s="32">
        <f>IF(D86&gt;0,100*E86/D86,0)</f>
        <v>99.11041383056647</v>
      </c>
      <c r="G86" s="32"/>
      <c r="H86" s="122">
        <v>6811.661000000001</v>
      </c>
      <c r="I86" s="122">
        <v>5698.594236452742</v>
      </c>
      <c r="J86" s="122"/>
      <c r="K86" s="33"/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1781580</v>
      </c>
      <c r="D89" s="54">
        <v>1871656.28</v>
      </c>
      <c r="E89" s="54">
        <v>1855006.284593786</v>
      </c>
      <c r="F89" s="55">
        <f>IF(D89&gt;0,100*E89/D89,0)</f>
        <v>99.11041383056647</v>
      </c>
      <c r="G89" s="41"/>
      <c r="H89" s="127">
        <v>6811.661000000001</v>
      </c>
      <c r="I89" s="128">
        <v>5698.594236452742</v>
      </c>
      <c r="J89" s="128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>
        <v>12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3239</v>
      </c>
      <c r="D9" s="31">
        <v>3238.6373127992442</v>
      </c>
      <c r="E9" s="31">
        <v>3084.854483082769</v>
      </c>
      <c r="F9" s="32"/>
      <c r="G9" s="32"/>
      <c r="H9" s="122">
        <v>34.56</v>
      </c>
      <c r="I9" s="122">
        <v>34.54585355059181</v>
      </c>
      <c r="J9" s="122">
        <v>32.917</v>
      </c>
      <c r="K9" s="33"/>
    </row>
    <row r="10" spans="1:11" s="34" customFormat="1" ht="11.25" customHeight="1">
      <c r="A10" s="36" t="s">
        <v>9</v>
      </c>
      <c r="B10" s="30"/>
      <c r="C10" s="31">
        <v>2033</v>
      </c>
      <c r="D10" s="31">
        <v>2032.262151554739</v>
      </c>
      <c r="E10" s="31">
        <v>1971.464197633224</v>
      </c>
      <c r="F10" s="32"/>
      <c r="G10" s="32"/>
      <c r="H10" s="122">
        <v>27.08</v>
      </c>
      <c r="I10" s="122">
        <v>27.077154805479072</v>
      </c>
      <c r="J10" s="122">
        <v>26.254</v>
      </c>
      <c r="K10" s="33"/>
    </row>
    <row r="11" spans="1:11" s="34" customFormat="1" ht="11.25" customHeight="1">
      <c r="A11" s="29" t="s">
        <v>10</v>
      </c>
      <c r="B11" s="30"/>
      <c r="C11" s="31">
        <v>1140</v>
      </c>
      <c r="D11" s="31">
        <v>1140.1698292926565</v>
      </c>
      <c r="E11" s="31">
        <v>1176.359396077367</v>
      </c>
      <c r="F11" s="32"/>
      <c r="G11" s="32"/>
      <c r="H11" s="122">
        <v>8.368</v>
      </c>
      <c r="I11" s="122">
        <v>8.37340722632527</v>
      </c>
      <c r="J11" s="122">
        <v>8.637</v>
      </c>
      <c r="K11" s="33"/>
    </row>
    <row r="12" spans="1:11" s="34" customFormat="1" ht="11.25" customHeight="1">
      <c r="A12" s="36" t="s">
        <v>11</v>
      </c>
      <c r="B12" s="30"/>
      <c r="C12" s="31">
        <v>415</v>
      </c>
      <c r="D12" s="31">
        <v>415.5804687390669</v>
      </c>
      <c r="E12" s="31">
        <v>404.5171010741237</v>
      </c>
      <c r="F12" s="32"/>
      <c r="G12" s="32"/>
      <c r="H12" s="122">
        <v>2.668</v>
      </c>
      <c r="I12" s="122">
        <v>2.6701045116485047</v>
      </c>
      <c r="J12" s="122">
        <v>2.602</v>
      </c>
      <c r="K12" s="33"/>
    </row>
    <row r="13" spans="1:11" s="43" customFormat="1" ht="11.25" customHeight="1">
      <c r="A13" s="37" t="s">
        <v>12</v>
      </c>
      <c r="B13" s="38"/>
      <c r="C13" s="39">
        <v>6827</v>
      </c>
      <c r="D13" s="39">
        <v>6826.649762385707</v>
      </c>
      <c r="E13" s="39">
        <v>6637.195177867483</v>
      </c>
      <c r="F13" s="40">
        <f>IF(D13&gt;0,100*E13/D13,0)</f>
        <v>97.22477948755913</v>
      </c>
      <c r="G13" s="41"/>
      <c r="H13" s="123">
        <v>72.676</v>
      </c>
      <c r="I13" s="124">
        <v>72.66652009404466</v>
      </c>
      <c r="J13" s="124">
        <v>70.41000000000001</v>
      </c>
      <c r="K13" s="42">
        <f>IF(I13&gt;0,100*J13/I13,0)</f>
        <v>96.89469085470961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>
        <v>2</v>
      </c>
      <c r="D15" s="39"/>
      <c r="E15" s="39">
        <v>2</v>
      </c>
      <c r="F15" s="40"/>
      <c r="G15" s="41"/>
      <c r="H15" s="123">
        <v>0.03</v>
      </c>
      <c r="I15" s="124"/>
      <c r="J15" s="124">
        <v>0.03</v>
      </c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>
        <v>2</v>
      </c>
      <c r="D17" s="39"/>
      <c r="E17" s="39"/>
      <c r="F17" s="40"/>
      <c r="G17" s="41"/>
      <c r="H17" s="123">
        <v>0.03</v>
      </c>
      <c r="I17" s="124"/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2"/>
      <c r="I19" s="122"/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3"/>
      <c r="I22" s="124"/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26</v>
      </c>
      <c r="D24" s="39"/>
      <c r="E24" s="39">
        <v>26</v>
      </c>
      <c r="F24" s="40"/>
      <c r="G24" s="41"/>
      <c r="H24" s="123">
        <v>0.39</v>
      </c>
      <c r="I24" s="124"/>
      <c r="J24" s="124">
        <v>0.39</v>
      </c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14</v>
      </c>
      <c r="D26" s="39">
        <v>12</v>
      </c>
      <c r="E26" s="39">
        <v>8</v>
      </c>
      <c r="F26" s="40">
        <f>IF(D26&gt;0,100*E26/D26,0)</f>
        <v>66.66666666666667</v>
      </c>
      <c r="G26" s="41"/>
      <c r="H26" s="123">
        <v>0.476</v>
      </c>
      <c r="I26" s="124">
        <v>0.4</v>
      </c>
      <c r="J26" s="124">
        <v>0.35</v>
      </c>
      <c r="K26" s="42">
        <f>IF(I26&gt;0,100*J26/I26,0)</f>
        <v>87.5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2"/>
      <c r="I28" s="122"/>
      <c r="J28" s="122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>
        <v>3</v>
      </c>
      <c r="F29" s="32"/>
      <c r="G29" s="32"/>
      <c r="H29" s="122"/>
      <c r="I29" s="122"/>
      <c r="J29" s="122">
        <v>0.045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2"/>
      <c r="I30" s="122"/>
      <c r="J30" s="122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>
        <v>3</v>
      </c>
      <c r="F31" s="40"/>
      <c r="G31" s="41"/>
      <c r="H31" s="123"/>
      <c r="I31" s="124"/>
      <c r="J31" s="124">
        <v>0.045</v>
      </c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2</v>
      </c>
      <c r="D33" s="31">
        <v>5</v>
      </c>
      <c r="E33" s="31"/>
      <c r="F33" s="32"/>
      <c r="G33" s="32"/>
      <c r="H33" s="122">
        <v>0.042</v>
      </c>
      <c r="I33" s="122">
        <v>0.08</v>
      </c>
      <c r="J33" s="122"/>
      <c r="K33" s="33"/>
    </row>
    <row r="34" spans="1:11" s="34" customFormat="1" ht="11.25" customHeight="1">
      <c r="A34" s="36" t="s">
        <v>26</v>
      </c>
      <c r="B34" s="30"/>
      <c r="C34" s="31">
        <v>3</v>
      </c>
      <c r="D34" s="31">
        <v>3</v>
      </c>
      <c r="E34" s="31">
        <v>13</v>
      </c>
      <c r="F34" s="32"/>
      <c r="G34" s="32"/>
      <c r="H34" s="122">
        <v>0.057</v>
      </c>
      <c r="I34" s="122">
        <v>0.069</v>
      </c>
      <c r="J34" s="122">
        <v>0.302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2"/>
      <c r="I35" s="122"/>
      <c r="J35" s="122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2"/>
      <c r="I36" s="122"/>
      <c r="J36" s="122"/>
      <c r="K36" s="33"/>
    </row>
    <row r="37" spans="1:11" s="43" customFormat="1" ht="11.25" customHeight="1">
      <c r="A37" s="37" t="s">
        <v>29</v>
      </c>
      <c r="B37" s="38"/>
      <c r="C37" s="39">
        <v>5</v>
      </c>
      <c r="D37" s="39">
        <v>8</v>
      </c>
      <c r="E37" s="39">
        <v>13</v>
      </c>
      <c r="F37" s="40">
        <f>IF(D37&gt;0,100*E37/D37,0)</f>
        <v>162.5</v>
      </c>
      <c r="G37" s="41"/>
      <c r="H37" s="123">
        <v>0.099</v>
      </c>
      <c r="I37" s="124">
        <v>0.14900000000000002</v>
      </c>
      <c r="J37" s="124">
        <v>0.302</v>
      </c>
      <c r="K37" s="42">
        <f>IF(I37&gt;0,100*J37/I37,0)</f>
        <v>202.68456375838923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10</v>
      </c>
      <c r="D39" s="39">
        <v>10</v>
      </c>
      <c r="E39" s="39">
        <v>4</v>
      </c>
      <c r="F39" s="40">
        <f>IF(D39&gt;0,100*E39/D39,0)</f>
        <v>40</v>
      </c>
      <c r="G39" s="41"/>
      <c r="H39" s="123">
        <v>0.216</v>
      </c>
      <c r="I39" s="124">
        <v>0.216</v>
      </c>
      <c r="J39" s="124">
        <v>0.08</v>
      </c>
      <c r="K39" s="42">
        <f>IF(I39&gt;0,100*J39/I39,0)</f>
        <v>37.03703703703704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>
        <v>2</v>
      </c>
      <c r="D41" s="31">
        <v>2</v>
      </c>
      <c r="E41" s="31"/>
      <c r="F41" s="32"/>
      <c r="G41" s="32"/>
      <c r="H41" s="122">
        <v>0.041</v>
      </c>
      <c r="I41" s="122">
        <v>0.041</v>
      </c>
      <c r="J41" s="122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2"/>
      <c r="I42" s="122"/>
      <c r="J42" s="122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2"/>
      <c r="I43" s="122"/>
      <c r="J43" s="122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2"/>
      <c r="I45" s="122"/>
      <c r="J45" s="122"/>
      <c r="K45" s="33"/>
    </row>
    <row r="46" spans="1:11" s="34" customFormat="1" ht="11.25" customHeight="1">
      <c r="A46" s="36" t="s">
        <v>36</v>
      </c>
      <c r="B46" s="30"/>
      <c r="C46" s="31">
        <v>48</v>
      </c>
      <c r="D46" s="31">
        <v>48</v>
      </c>
      <c r="E46" s="31">
        <v>50</v>
      </c>
      <c r="F46" s="32"/>
      <c r="G46" s="32"/>
      <c r="H46" s="122">
        <v>1.92</v>
      </c>
      <c r="I46" s="122">
        <v>1.92</v>
      </c>
      <c r="J46" s="122">
        <v>2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2"/>
      <c r="I47" s="122"/>
      <c r="J47" s="122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2"/>
      <c r="I48" s="122"/>
      <c r="J48" s="122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2"/>
      <c r="I49" s="122"/>
      <c r="J49" s="122"/>
      <c r="K49" s="33"/>
    </row>
    <row r="50" spans="1:11" s="43" customFormat="1" ht="11.25" customHeight="1">
      <c r="A50" s="44" t="s">
        <v>40</v>
      </c>
      <c r="B50" s="38"/>
      <c r="C50" s="39">
        <v>50</v>
      </c>
      <c r="D50" s="39">
        <v>50</v>
      </c>
      <c r="E50" s="39">
        <v>50</v>
      </c>
      <c r="F50" s="40">
        <f>IF(D50&gt;0,100*E50/D50,0)</f>
        <v>100</v>
      </c>
      <c r="G50" s="41"/>
      <c r="H50" s="123">
        <v>1.9609999999999999</v>
      </c>
      <c r="I50" s="124">
        <v>1.9609999999999999</v>
      </c>
      <c r="J50" s="124">
        <v>2</v>
      </c>
      <c r="K50" s="42">
        <f>IF(I50&gt;0,100*J50/I50,0)</f>
        <v>101.98878123406426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/>
      <c r="E52" s="39">
        <v>1</v>
      </c>
      <c r="F52" s="40"/>
      <c r="G52" s="41"/>
      <c r="H52" s="123">
        <v>0.015</v>
      </c>
      <c r="I52" s="124"/>
      <c r="J52" s="124">
        <v>0.015</v>
      </c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2"/>
      <c r="I54" s="122"/>
      <c r="J54" s="122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2"/>
      <c r="I55" s="122"/>
      <c r="J55" s="122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/>
      <c r="I56" s="122"/>
      <c r="J56" s="122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/>
      <c r="I57" s="122"/>
      <c r="J57" s="122"/>
      <c r="K57" s="33"/>
    </row>
    <row r="58" spans="1:11" s="34" customFormat="1" ht="11.25" customHeight="1">
      <c r="A58" s="36" t="s">
        <v>46</v>
      </c>
      <c r="B58" s="30"/>
      <c r="C58" s="31">
        <v>3</v>
      </c>
      <c r="D58" s="31">
        <v>6</v>
      </c>
      <c r="E58" s="31">
        <v>6</v>
      </c>
      <c r="F58" s="32"/>
      <c r="G58" s="32"/>
      <c r="H58" s="122">
        <v>0.09</v>
      </c>
      <c r="I58" s="122">
        <v>0.18</v>
      </c>
      <c r="J58" s="122">
        <v>0.168</v>
      </c>
      <c r="K58" s="33"/>
    </row>
    <row r="59" spans="1:11" s="43" customFormat="1" ht="11.25" customHeight="1">
      <c r="A59" s="37" t="s">
        <v>47</v>
      </c>
      <c r="B59" s="38"/>
      <c r="C59" s="39">
        <v>3</v>
      </c>
      <c r="D59" s="39">
        <v>6</v>
      </c>
      <c r="E59" s="39">
        <v>6</v>
      </c>
      <c r="F59" s="40">
        <f>IF(D59&gt;0,100*E59/D59,0)</f>
        <v>100</v>
      </c>
      <c r="G59" s="41"/>
      <c r="H59" s="123">
        <v>0.09</v>
      </c>
      <c r="I59" s="124">
        <v>0.18</v>
      </c>
      <c r="J59" s="124">
        <v>0.168</v>
      </c>
      <c r="K59" s="42">
        <f>IF(I59&gt;0,100*J59/I59,0)</f>
        <v>93.33333333333334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55</v>
      </c>
      <c r="D61" s="31">
        <v>55</v>
      </c>
      <c r="E61" s="31">
        <v>40</v>
      </c>
      <c r="F61" s="32"/>
      <c r="G61" s="32"/>
      <c r="H61" s="122">
        <v>1.65</v>
      </c>
      <c r="I61" s="122">
        <v>1.6</v>
      </c>
      <c r="J61" s="122">
        <v>1.6</v>
      </c>
      <c r="K61" s="33"/>
    </row>
    <row r="62" spans="1:11" s="34" customFormat="1" ht="11.25" customHeight="1">
      <c r="A62" s="36" t="s">
        <v>49</v>
      </c>
      <c r="B62" s="30"/>
      <c r="C62" s="31">
        <v>10</v>
      </c>
      <c r="D62" s="31"/>
      <c r="E62" s="31"/>
      <c r="F62" s="32"/>
      <c r="G62" s="32"/>
      <c r="H62" s="122">
        <v>0.226</v>
      </c>
      <c r="I62" s="122"/>
      <c r="J62" s="122"/>
      <c r="K62" s="33"/>
    </row>
    <row r="63" spans="1:11" s="34" customFormat="1" ht="11.25" customHeight="1">
      <c r="A63" s="36" t="s">
        <v>50</v>
      </c>
      <c r="B63" s="30"/>
      <c r="C63" s="31">
        <v>48</v>
      </c>
      <c r="D63" s="31">
        <v>48</v>
      </c>
      <c r="E63" s="31">
        <v>58</v>
      </c>
      <c r="F63" s="32"/>
      <c r="G63" s="32"/>
      <c r="H63" s="122">
        <v>0.96</v>
      </c>
      <c r="I63" s="122">
        <v>0.96</v>
      </c>
      <c r="J63" s="122">
        <v>1.15</v>
      </c>
      <c r="K63" s="33"/>
    </row>
    <row r="64" spans="1:11" s="43" customFormat="1" ht="11.25" customHeight="1">
      <c r="A64" s="37" t="s">
        <v>51</v>
      </c>
      <c r="B64" s="38"/>
      <c r="C64" s="39">
        <v>113</v>
      </c>
      <c r="D64" s="39">
        <v>103</v>
      </c>
      <c r="E64" s="39">
        <v>98</v>
      </c>
      <c r="F64" s="40">
        <f>IF(D64&gt;0,100*E64/D64,0)</f>
        <v>95.14563106796116</v>
      </c>
      <c r="G64" s="41"/>
      <c r="H64" s="123">
        <v>2.836</v>
      </c>
      <c r="I64" s="124">
        <v>2.56</v>
      </c>
      <c r="J64" s="124">
        <v>2.75</v>
      </c>
      <c r="K64" s="42">
        <f>IF(I64&gt;0,100*J64/I64,0)</f>
        <v>107.421875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14</v>
      </c>
      <c r="D66" s="39">
        <v>14</v>
      </c>
      <c r="E66" s="39">
        <v>14</v>
      </c>
      <c r="F66" s="40">
        <f>IF(D66&gt;0,100*E66/D66,0)</f>
        <v>100</v>
      </c>
      <c r="G66" s="41"/>
      <c r="H66" s="123">
        <v>0.193</v>
      </c>
      <c r="I66" s="124">
        <v>0.193</v>
      </c>
      <c r="J66" s="124">
        <v>0.18</v>
      </c>
      <c r="K66" s="42">
        <f>IF(I66&gt;0,100*J66/I66,0)</f>
        <v>93.26424870466322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>
        <v>10</v>
      </c>
      <c r="D68" s="31"/>
      <c r="E68" s="31">
        <v>10</v>
      </c>
      <c r="F68" s="32"/>
      <c r="G68" s="32"/>
      <c r="H68" s="122">
        <v>0.14</v>
      </c>
      <c r="I68" s="122"/>
      <c r="J68" s="122">
        <v>0.14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2"/>
      <c r="I69" s="122"/>
      <c r="J69" s="122"/>
      <c r="K69" s="33"/>
    </row>
    <row r="70" spans="1:11" s="43" customFormat="1" ht="11.25" customHeight="1">
      <c r="A70" s="37" t="s">
        <v>55</v>
      </c>
      <c r="B70" s="38"/>
      <c r="C70" s="39">
        <v>10</v>
      </c>
      <c r="D70" s="39"/>
      <c r="E70" s="39">
        <v>10</v>
      </c>
      <c r="F70" s="40"/>
      <c r="G70" s="41"/>
      <c r="H70" s="123">
        <v>0.14</v>
      </c>
      <c r="I70" s="124"/>
      <c r="J70" s="124">
        <v>0.14</v>
      </c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2"/>
      <c r="I72" s="122"/>
      <c r="J72" s="122"/>
      <c r="K72" s="33"/>
    </row>
    <row r="73" spans="1:11" s="34" customFormat="1" ht="11.25" customHeight="1">
      <c r="A73" s="36" t="s">
        <v>57</v>
      </c>
      <c r="B73" s="30"/>
      <c r="C73" s="31">
        <v>8</v>
      </c>
      <c r="D73" s="31">
        <v>5</v>
      </c>
      <c r="E73" s="31">
        <v>3</v>
      </c>
      <c r="F73" s="32"/>
      <c r="G73" s="32"/>
      <c r="H73" s="122">
        <v>0.192</v>
      </c>
      <c r="I73" s="122">
        <v>0.125</v>
      </c>
      <c r="J73" s="122">
        <v>0.125</v>
      </c>
      <c r="K73" s="33"/>
    </row>
    <row r="74" spans="1:11" s="34" customFormat="1" ht="11.25" customHeight="1">
      <c r="A74" s="36" t="s">
        <v>58</v>
      </c>
      <c r="B74" s="30"/>
      <c r="C74" s="31">
        <v>35</v>
      </c>
      <c r="D74" s="31">
        <v>35</v>
      </c>
      <c r="E74" s="31">
        <v>25</v>
      </c>
      <c r="F74" s="32"/>
      <c r="G74" s="32"/>
      <c r="H74" s="122">
        <v>0.683</v>
      </c>
      <c r="I74" s="122">
        <v>0.682</v>
      </c>
      <c r="J74" s="122">
        <v>0.487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2"/>
      <c r="I75" s="122"/>
      <c r="J75" s="122"/>
      <c r="K75" s="33"/>
    </row>
    <row r="76" spans="1:11" s="34" customFormat="1" ht="11.25" customHeight="1">
      <c r="A76" s="36" t="s">
        <v>60</v>
      </c>
      <c r="B76" s="30"/>
      <c r="C76" s="31">
        <v>4</v>
      </c>
      <c r="D76" s="31">
        <v>3</v>
      </c>
      <c r="E76" s="31">
        <v>4</v>
      </c>
      <c r="F76" s="32"/>
      <c r="G76" s="32"/>
      <c r="H76" s="122">
        <v>0.07</v>
      </c>
      <c r="I76" s="122">
        <v>0.072</v>
      </c>
      <c r="J76" s="122">
        <v>0.069</v>
      </c>
      <c r="K76" s="33"/>
    </row>
    <row r="77" spans="1:11" s="34" customFormat="1" ht="11.25" customHeight="1">
      <c r="A77" s="36" t="s">
        <v>61</v>
      </c>
      <c r="B77" s="30"/>
      <c r="C77" s="31">
        <v>1</v>
      </c>
      <c r="D77" s="31">
        <v>8</v>
      </c>
      <c r="E77" s="31">
        <v>3</v>
      </c>
      <c r="F77" s="32"/>
      <c r="G77" s="32"/>
      <c r="H77" s="122">
        <v>0.016</v>
      </c>
      <c r="I77" s="122">
        <v>0.007</v>
      </c>
      <c r="J77" s="122">
        <v>0.007</v>
      </c>
      <c r="K77" s="33"/>
    </row>
    <row r="78" spans="1:11" s="34" customFormat="1" ht="11.25" customHeight="1">
      <c r="A78" s="36" t="s">
        <v>62</v>
      </c>
      <c r="B78" s="30"/>
      <c r="C78" s="31">
        <v>17</v>
      </c>
      <c r="D78" s="31">
        <v>17</v>
      </c>
      <c r="E78" s="31">
        <v>16</v>
      </c>
      <c r="F78" s="32"/>
      <c r="G78" s="32"/>
      <c r="H78" s="122">
        <v>0.323</v>
      </c>
      <c r="I78" s="122">
        <v>0.323</v>
      </c>
      <c r="J78" s="122">
        <v>0.33</v>
      </c>
      <c r="K78" s="33"/>
    </row>
    <row r="79" spans="1:11" s="34" customFormat="1" ht="11.25" customHeight="1">
      <c r="A79" s="36" t="s">
        <v>63</v>
      </c>
      <c r="B79" s="30"/>
      <c r="C79" s="31">
        <v>18</v>
      </c>
      <c r="D79" s="31">
        <v>15</v>
      </c>
      <c r="E79" s="31">
        <v>8</v>
      </c>
      <c r="F79" s="32"/>
      <c r="G79" s="32"/>
      <c r="H79" s="122">
        <v>0.36</v>
      </c>
      <c r="I79" s="122">
        <v>0.263</v>
      </c>
      <c r="J79" s="122">
        <v>0.132</v>
      </c>
      <c r="K79" s="33"/>
    </row>
    <row r="80" spans="1:11" s="43" customFormat="1" ht="11.25" customHeight="1">
      <c r="A80" s="44" t="s">
        <v>64</v>
      </c>
      <c r="B80" s="38"/>
      <c r="C80" s="39">
        <v>83</v>
      </c>
      <c r="D80" s="39">
        <v>83</v>
      </c>
      <c r="E80" s="39">
        <v>59</v>
      </c>
      <c r="F80" s="40">
        <f>IF(D80&gt;0,100*E80/D80,0)</f>
        <v>71.08433734939759</v>
      </c>
      <c r="G80" s="41"/>
      <c r="H80" s="123">
        <v>1.6440000000000001</v>
      </c>
      <c r="I80" s="124">
        <v>1.472</v>
      </c>
      <c r="J80" s="124">
        <v>1.15</v>
      </c>
      <c r="K80" s="42">
        <f>IF(I80&gt;0,100*J80/I80,0)</f>
        <v>78.12499999999999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>
        <v>2</v>
      </c>
      <c r="D82" s="31"/>
      <c r="E82" s="31">
        <v>2</v>
      </c>
      <c r="F82" s="32"/>
      <c r="G82" s="32"/>
      <c r="H82" s="122">
        <v>0.05</v>
      </c>
      <c r="I82" s="122"/>
      <c r="J82" s="122">
        <v>0.05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2"/>
      <c r="I83" s="122"/>
      <c r="J83" s="122"/>
      <c r="K83" s="33"/>
    </row>
    <row r="84" spans="1:11" s="43" customFormat="1" ht="11.25" customHeight="1">
      <c r="A84" s="37" t="s">
        <v>67</v>
      </c>
      <c r="B84" s="38"/>
      <c r="C84" s="39">
        <v>2</v>
      </c>
      <c r="D84" s="39"/>
      <c r="E84" s="39">
        <v>2</v>
      </c>
      <c r="F84" s="40"/>
      <c r="G84" s="41"/>
      <c r="H84" s="123">
        <v>0.05</v>
      </c>
      <c r="I84" s="124"/>
      <c r="J84" s="124">
        <v>0.05</v>
      </c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7162</v>
      </c>
      <c r="D86" s="31">
        <v>7112.649762385707</v>
      </c>
      <c r="E86" s="31">
        <v>6933.195177867483</v>
      </c>
      <c r="F86" s="32">
        <f>IF(D86&gt;0,100*E86/D86,0)</f>
        <v>97.47696582127176</v>
      </c>
      <c r="G86" s="32"/>
      <c r="H86" s="122">
        <v>80.846</v>
      </c>
      <c r="I86" s="122">
        <v>79.79752009404466</v>
      </c>
      <c r="J86" s="122">
        <v>78.06000000000003</v>
      </c>
      <c r="K86" s="33">
        <f>IF(I86&gt;0,100*J86/I86,0)</f>
        <v>97.82258885740197</v>
      </c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7162</v>
      </c>
      <c r="D89" s="54">
        <v>7112.649762385707</v>
      </c>
      <c r="E89" s="54">
        <v>6933.195177867483</v>
      </c>
      <c r="F89" s="55">
        <f>IF(D89&gt;0,100*E89/D89,0)</f>
        <v>97.47696582127176</v>
      </c>
      <c r="G89" s="41"/>
      <c r="H89" s="127">
        <v>80.846</v>
      </c>
      <c r="I89" s="128">
        <v>79.79752009404466</v>
      </c>
      <c r="J89" s="128">
        <v>78.06000000000003</v>
      </c>
      <c r="K89" s="55">
        <f>IF(I89&gt;0,100*J89/I89,0)</f>
        <v>97.82258885740197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>
        <v>12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/>
      <c r="I9" s="122"/>
      <c r="J9" s="122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/>
      <c r="I10" s="122"/>
      <c r="J10" s="122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/>
      <c r="I11" s="122"/>
      <c r="J11" s="122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/>
      <c r="I12" s="122"/>
      <c r="J12" s="122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3"/>
      <c r="I13" s="124"/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>
        <v>2</v>
      </c>
      <c r="D17" s="39"/>
      <c r="E17" s="39"/>
      <c r="F17" s="40"/>
      <c r="G17" s="41"/>
      <c r="H17" s="123">
        <v>0.014</v>
      </c>
      <c r="I17" s="124"/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2"/>
      <c r="I19" s="122"/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3"/>
      <c r="I22" s="124"/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3"/>
      <c r="I24" s="124"/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3"/>
      <c r="I26" s="124"/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2"/>
      <c r="I28" s="122"/>
      <c r="J28" s="122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/>
      <c r="I29" s="122"/>
      <c r="J29" s="122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2"/>
      <c r="I30" s="122"/>
      <c r="J30" s="122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3"/>
      <c r="I31" s="124"/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35</v>
      </c>
      <c r="D33" s="31">
        <v>35</v>
      </c>
      <c r="E33" s="31">
        <v>35</v>
      </c>
      <c r="F33" s="32"/>
      <c r="G33" s="32"/>
      <c r="H33" s="122">
        <v>0.5</v>
      </c>
      <c r="I33" s="122">
        <v>0.5</v>
      </c>
      <c r="J33" s="122">
        <v>0.5</v>
      </c>
      <c r="K33" s="33"/>
    </row>
    <row r="34" spans="1:11" s="34" customFormat="1" ht="11.25" customHeight="1">
      <c r="A34" s="36" t="s">
        <v>26</v>
      </c>
      <c r="B34" s="30"/>
      <c r="C34" s="31"/>
      <c r="D34" s="31">
        <v>1</v>
      </c>
      <c r="E34" s="31"/>
      <c r="F34" s="32"/>
      <c r="G34" s="32"/>
      <c r="H34" s="122"/>
      <c r="I34" s="122">
        <v>0.005</v>
      </c>
      <c r="J34" s="122"/>
      <c r="K34" s="33"/>
    </row>
    <row r="35" spans="1:11" s="34" customFormat="1" ht="11.25" customHeight="1">
      <c r="A35" s="36" t="s">
        <v>27</v>
      </c>
      <c r="B35" s="30"/>
      <c r="C35" s="31">
        <v>2</v>
      </c>
      <c r="D35" s="31">
        <v>2</v>
      </c>
      <c r="E35" s="31">
        <v>2</v>
      </c>
      <c r="F35" s="32"/>
      <c r="G35" s="32"/>
      <c r="H35" s="122">
        <v>0.022</v>
      </c>
      <c r="I35" s="122">
        <v>0.02</v>
      </c>
      <c r="J35" s="122">
        <v>0.02</v>
      </c>
      <c r="K35" s="33"/>
    </row>
    <row r="36" spans="1:11" s="34" customFormat="1" ht="11.25" customHeight="1">
      <c r="A36" s="36" t="s">
        <v>28</v>
      </c>
      <c r="B36" s="30"/>
      <c r="C36" s="31">
        <v>2</v>
      </c>
      <c r="D36" s="31">
        <v>2</v>
      </c>
      <c r="E36" s="31">
        <v>3</v>
      </c>
      <c r="F36" s="32"/>
      <c r="G36" s="32"/>
      <c r="H36" s="122">
        <v>0.036</v>
      </c>
      <c r="I36" s="122">
        <v>0.036</v>
      </c>
      <c r="J36" s="122">
        <v>0.048</v>
      </c>
      <c r="K36" s="33"/>
    </row>
    <row r="37" spans="1:11" s="43" customFormat="1" ht="11.25" customHeight="1">
      <c r="A37" s="37" t="s">
        <v>29</v>
      </c>
      <c r="B37" s="38"/>
      <c r="C37" s="39">
        <v>39</v>
      </c>
      <c r="D37" s="39">
        <v>40</v>
      </c>
      <c r="E37" s="39">
        <v>40</v>
      </c>
      <c r="F37" s="40">
        <f>IF(D37&gt;0,100*E37/D37,0)</f>
        <v>100</v>
      </c>
      <c r="G37" s="41"/>
      <c r="H37" s="123">
        <v>0.558</v>
      </c>
      <c r="I37" s="124">
        <v>0.561</v>
      </c>
      <c r="J37" s="124">
        <v>0.5680000000000001</v>
      </c>
      <c r="K37" s="42">
        <f>IF(I37&gt;0,100*J37/I37,0)</f>
        <v>101.24777183600713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29</v>
      </c>
      <c r="D39" s="39">
        <v>29</v>
      </c>
      <c r="E39" s="39">
        <v>8</v>
      </c>
      <c r="F39" s="40">
        <f>IF(D39&gt;0,100*E39/D39,0)</f>
        <v>27.586206896551722</v>
      </c>
      <c r="G39" s="41"/>
      <c r="H39" s="123">
        <v>0.587</v>
      </c>
      <c r="I39" s="124">
        <v>0.587</v>
      </c>
      <c r="J39" s="124">
        <v>0.16</v>
      </c>
      <c r="K39" s="42">
        <f>IF(I39&gt;0,100*J39/I39,0)</f>
        <v>27.2572402044293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2"/>
      <c r="I41" s="122"/>
      <c r="J41" s="122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2"/>
      <c r="I42" s="122"/>
      <c r="J42" s="122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2"/>
      <c r="I43" s="122"/>
      <c r="J43" s="122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2"/>
      <c r="I45" s="122"/>
      <c r="J45" s="122"/>
      <c r="K45" s="33"/>
    </row>
    <row r="46" spans="1:11" s="34" customFormat="1" ht="11.25" customHeight="1">
      <c r="A46" s="36" t="s">
        <v>36</v>
      </c>
      <c r="B46" s="30"/>
      <c r="C46" s="31">
        <v>24</v>
      </c>
      <c r="D46" s="31">
        <v>24</v>
      </c>
      <c r="E46" s="31">
        <v>26</v>
      </c>
      <c r="F46" s="32"/>
      <c r="G46" s="32"/>
      <c r="H46" s="122">
        <v>0.625</v>
      </c>
      <c r="I46" s="122">
        <v>0.682</v>
      </c>
      <c r="J46" s="122">
        <v>0.78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2"/>
      <c r="I47" s="122"/>
      <c r="J47" s="122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2"/>
      <c r="I48" s="122"/>
      <c r="J48" s="122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2"/>
      <c r="I49" s="122"/>
      <c r="J49" s="122"/>
      <c r="K49" s="33"/>
    </row>
    <row r="50" spans="1:11" s="43" customFormat="1" ht="11.25" customHeight="1">
      <c r="A50" s="44" t="s">
        <v>40</v>
      </c>
      <c r="B50" s="38"/>
      <c r="C50" s="39">
        <v>24</v>
      </c>
      <c r="D50" s="39">
        <v>24</v>
      </c>
      <c r="E50" s="39">
        <v>26</v>
      </c>
      <c r="F50" s="40">
        <f>IF(D50&gt;0,100*E50/D50,0)</f>
        <v>108.33333333333333</v>
      </c>
      <c r="G50" s="41"/>
      <c r="H50" s="123">
        <v>0.625</v>
      </c>
      <c r="I50" s="124">
        <v>0.682</v>
      </c>
      <c r="J50" s="124">
        <v>0.78</v>
      </c>
      <c r="K50" s="42">
        <f>IF(I50&gt;0,100*J50/I50,0)</f>
        <v>114.36950146627565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>
        <v>1</v>
      </c>
      <c r="F52" s="40"/>
      <c r="G52" s="41"/>
      <c r="H52" s="123"/>
      <c r="I52" s="124"/>
      <c r="J52" s="124">
        <v>0.017</v>
      </c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2"/>
      <c r="I54" s="122"/>
      <c r="J54" s="122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2"/>
      <c r="I55" s="122"/>
      <c r="J55" s="122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/>
      <c r="I56" s="122"/>
      <c r="J56" s="122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/>
      <c r="I57" s="122"/>
      <c r="J57" s="122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2"/>
      <c r="I58" s="122"/>
      <c r="J58" s="122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3"/>
      <c r="I59" s="124"/>
      <c r="J59" s="1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28</v>
      </c>
      <c r="D61" s="31">
        <v>15</v>
      </c>
      <c r="E61" s="31">
        <v>15</v>
      </c>
      <c r="F61" s="32"/>
      <c r="G61" s="32"/>
      <c r="H61" s="122">
        <v>0.45</v>
      </c>
      <c r="I61" s="122">
        <v>0.45</v>
      </c>
      <c r="J61" s="122">
        <v>0.45</v>
      </c>
      <c r="K61" s="33"/>
    </row>
    <row r="62" spans="1:11" s="34" customFormat="1" ht="11.25" customHeight="1">
      <c r="A62" s="36" t="s">
        <v>49</v>
      </c>
      <c r="B62" s="30"/>
      <c r="C62" s="31">
        <v>1</v>
      </c>
      <c r="D62" s="31"/>
      <c r="E62" s="31"/>
      <c r="F62" s="32"/>
      <c r="G62" s="32"/>
      <c r="H62" s="122">
        <v>0.015</v>
      </c>
      <c r="I62" s="122"/>
      <c r="J62" s="122"/>
      <c r="K62" s="33"/>
    </row>
    <row r="63" spans="1:11" s="34" customFormat="1" ht="11.25" customHeight="1">
      <c r="A63" s="36" t="s">
        <v>50</v>
      </c>
      <c r="B63" s="30"/>
      <c r="C63" s="31">
        <v>23</v>
      </c>
      <c r="D63" s="31">
        <v>23</v>
      </c>
      <c r="E63" s="31">
        <v>31</v>
      </c>
      <c r="F63" s="32"/>
      <c r="G63" s="32"/>
      <c r="H63" s="122">
        <v>0.22</v>
      </c>
      <c r="I63" s="122">
        <v>0.276</v>
      </c>
      <c r="J63" s="122">
        <v>0.37</v>
      </c>
      <c r="K63" s="33"/>
    </row>
    <row r="64" spans="1:11" s="43" customFormat="1" ht="11.25" customHeight="1">
      <c r="A64" s="37" t="s">
        <v>51</v>
      </c>
      <c r="B64" s="38"/>
      <c r="C64" s="39">
        <v>52</v>
      </c>
      <c r="D64" s="39">
        <v>38</v>
      </c>
      <c r="E64" s="39">
        <v>46</v>
      </c>
      <c r="F64" s="40">
        <f>IF(D64&gt;0,100*E64/D64,0)</f>
        <v>121.05263157894737</v>
      </c>
      <c r="G64" s="41"/>
      <c r="H64" s="123">
        <v>0.685</v>
      </c>
      <c r="I64" s="124">
        <v>0.726</v>
      </c>
      <c r="J64" s="124">
        <v>0.8200000000000001</v>
      </c>
      <c r="K64" s="42">
        <f>IF(I64&gt;0,100*J64/I64,0)</f>
        <v>112.94765840220386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11</v>
      </c>
      <c r="D66" s="39">
        <v>11</v>
      </c>
      <c r="E66" s="39">
        <v>10</v>
      </c>
      <c r="F66" s="40">
        <f>IF(D66&gt;0,100*E66/D66,0)</f>
        <v>90.9090909090909</v>
      </c>
      <c r="G66" s="41"/>
      <c r="H66" s="123">
        <v>0.121</v>
      </c>
      <c r="I66" s="124">
        <v>0.132</v>
      </c>
      <c r="J66" s="124">
        <v>0.132</v>
      </c>
      <c r="K66" s="42">
        <f>IF(I66&gt;0,100*J66/I66,0)</f>
        <v>100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2"/>
      <c r="I68" s="122"/>
      <c r="J68" s="122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2"/>
      <c r="I69" s="122"/>
      <c r="J69" s="122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3"/>
      <c r="I70" s="124"/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30</v>
      </c>
      <c r="D72" s="31">
        <v>25</v>
      </c>
      <c r="E72" s="31">
        <v>25</v>
      </c>
      <c r="F72" s="32"/>
      <c r="G72" s="32"/>
      <c r="H72" s="122">
        <v>0.338</v>
      </c>
      <c r="I72" s="122">
        <v>0.275</v>
      </c>
      <c r="J72" s="122">
        <v>0.275</v>
      </c>
      <c r="K72" s="33"/>
    </row>
    <row r="73" spans="1:11" s="34" customFormat="1" ht="11.25" customHeight="1">
      <c r="A73" s="36" t="s">
        <v>57</v>
      </c>
      <c r="B73" s="30"/>
      <c r="C73" s="31">
        <v>7</v>
      </c>
      <c r="D73" s="31">
        <v>5</v>
      </c>
      <c r="E73" s="31">
        <v>5</v>
      </c>
      <c r="F73" s="32"/>
      <c r="G73" s="32"/>
      <c r="H73" s="122">
        <v>0.175</v>
      </c>
      <c r="I73" s="122">
        <v>0.11</v>
      </c>
      <c r="J73" s="122">
        <v>0.35</v>
      </c>
      <c r="K73" s="33"/>
    </row>
    <row r="74" spans="1:11" s="34" customFormat="1" ht="11.25" customHeight="1">
      <c r="A74" s="36" t="s">
        <v>58</v>
      </c>
      <c r="B74" s="30"/>
      <c r="C74" s="31">
        <v>17</v>
      </c>
      <c r="D74" s="31">
        <v>20</v>
      </c>
      <c r="E74" s="31">
        <v>20</v>
      </c>
      <c r="F74" s="32"/>
      <c r="G74" s="32"/>
      <c r="H74" s="122">
        <v>0.248</v>
      </c>
      <c r="I74" s="122">
        <v>0.3</v>
      </c>
      <c r="J74" s="122">
        <v>0.3</v>
      </c>
      <c r="K74" s="33"/>
    </row>
    <row r="75" spans="1:11" s="34" customFormat="1" ht="11.25" customHeight="1">
      <c r="A75" s="36" t="s">
        <v>59</v>
      </c>
      <c r="B75" s="30"/>
      <c r="C75" s="31">
        <v>38</v>
      </c>
      <c r="D75" s="31">
        <v>8</v>
      </c>
      <c r="E75" s="31">
        <v>1</v>
      </c>
      <c r="F75" s="32"/>
      <c r="G75" s="32"/>
      <c r="H75" s="122">
        <v>0.38</v>
      </c>
      <c r="I75" s="122">
        <v>0.08</v>
      </c>
      <c r="J75" s="122">
        <v>0.01</v>
      </c>
      <c r="K75" s="33"/>
    </row>
    <row r="76" spans="1:11" s="34" customFormat="1" ht="11.25" customHeight="1">
      <c r="A76" s="36" t="s">
        <v>60</v>
      </c>
      <c r="B76" s="30"/>
      <c r="C76" s="31">
        <v>3</v>
      </c>
      <c r="D76" s="31">
        <v>4</v>
      </c>
      <c r="E76" s="31">
        <v>4</v>
      </c>
      <c r="F76" s="32"/>
      <c r="G76" s="32"/>
      <c r="H76" s="122">
        <v>0.036</v>
      </c>
      <c r="I76" s="122">
        <v>0.06</v>
      </c>
      <c r="J76" s="122">
        <v>0.072</v>
      </c>
      <c r="K76" s="33"/>
    </row>
    <row r="77" spans="1:11" s="34" customFormat="1" ht="11.25" customHeight="1">
      <c r="A77" s="36" t="s">
        <v>61</v>
      </c>
      <c r="B77" s="30"/>
      <c r="C77" s="31">
        <v>7</v>
      </c>
      <c r="D77" s="31">
        <v>3</v>
      </c>
      <c r="E77" s="31">
        <v>8</v>
      </c>
      <c r="F77" s="32"/>
      <c r="G77" s="32"/>
      <c r="H77" s="122">
        <v>0.105</v>
      </c>
      <c r="I77" s="122">
        <v>0.119</v>
      </c>
      <c r="J77" s="122">
        <v>0.095</v>
      </c>
      <c r="K77" s="33"/>
    </row>
    <row r="78" spans="1:11" s="34" customFormat="1" ht="11.25" customHeight="1">
      <c r="A78" s="36" t="s">
        <v>62</v>
      </c>
      <c r="B78" s="30"/>
      <c r="C78" s="31">
        <v>28</v>
      </c>
      <c r="D78" s="31">
        <v>28</v>
      </c>
      <c r="E78" s="31">
        <v>23</v>
      </c>
      <c r="F78" s="32"/>
      <c r="G78" s="32"/>
      <c r="H78" s="122">
        <v>0.532</v>
      </c>
      <c r="I78" s="122">
        <v>0.532</v>
      </c>
      <c r="J78" s="122">
        <v>0.53</v>
      </c>
      <c r="K78" s="33"/>
    </row>
    <row r="79" spans="1:11" s="34" customFormat="1" ht="11.25" customHeight="1">
      <c r="A79" s="36" t="s">
        <v>63</v>
      </c>
      <c r="B79" s="30"/>
      <c r="C79" s="31">
        <v>19</v>
      </c>
      <c r="D79" s="31">
        <v>15</v>
      </c>
      <c r="E79" s="31">
        <v>10</v>
      </c>
      <c r="F79" s="32"/>
      <c r="G79" s="32"/>
      <c r="H79" s="122">
        <v>0.333</v>
      </c>
      <c r="I79" s="122">
        <v>0.188</v>
      </c>
      <c r="J79" s="122">
        <v>0.125</v>
      </c>
      <c r="K79" s="33"/>
    </row>
    <row r="80" spans="1:11" s="43" customFormat="1" ht="11.25" customHeight="1">
      <c r="A80" s="44" t="s">
        <v>64</v>
      </c>
      <c r="B80" s="38"/>
      <c r="C80" s="39">
        <v>149</v>
      </c>
      <c r="D80" s="39">
        <v>108</v>
      </c>
      <c r="E80" s="39">
        <v>96</v>
      </c>
      <c r="F80" s="40">
        <f>IF(D80&gt;0,100*E80/D80,0)</f>
        <v>88.88888888888889</v>
      </c>
      <c r="G80" s="41"/>
      <c r="H80" s="123">
        <v>2.1470000000000002</v>
      </c>
      <c r="I80" s="124">
        <v>1.664</v>
      </c>
      <c r="J80" s="124">
        <v>1.7570000000000001</v>
      </c>
      <c r="K80" s="42">
        <f>IF(I80&gt;0,100*J80/I80,0)</f>
        <v>105.58894230769232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>
        <v>5</v>
      </c>
      <c r="D82" s="31">
        <v>5</v>
      </c>
      <c r="E82" s="31">
        <v>5</v>
      </c>
      <c r="F82" s="32"/>
      <c r="G82" s="32"/>
      <c r="H82" s="122">
        <v>0.125</v>
      </c>
      <c r="I82" s="122">
        <v>0.125</v>
      </c>
      <c r="J82" s="122">
        <v>0.125</v>
      </c>
      <c r="K82" s="33"/>
    </row>
    <row r="83" spans="1:11" s="34" customFormat="1" ht="11.25" customHeight="1">
      <c r="A83" s="36" t="s">
        <v>66</v>
      </c>
      <c r="B83" s="30"/>
      <c r="C83" s="31">
        <v>8</v>
      </c>
      <c r="D83" s="31">
        <v>8</v>
      </c>
      <c r="E83" s="31">
        <v>8</v>
      </c>
      <c r="F83" s="32"/>
      <c r="G83" s="32"/>
      <c r="H83" s="122">
        <v>0.122</v>
      </c>
      <c r="I83" s="122">
        <v>0.12</v>
      </c>
      <c r="J83" s="122">
        <v>0.12</v>
      </c>
      <c r="K83" s="33"/>
    </row>
    <row r="84" spans="1:11" s="43" customFormat="1" ht="11.25" customHeight="1">
      <c r="A84" s="37" t="s">
        <v>67</v>
      </c>
      <c r="B84" s="38"/>
      <c r="C84" s="39">
        <v>13</v>
      </c>
      <c r="D84" s="39">
        <v>13</v>
      </c>
      <c r="E84" s="39">
        <v>13</v>
      </c>
      <c r="F84" s="40">
        <f>IF(D84&gt;0,100*E84/D84,0)</f>
        <v>100</v>
      </c>
      <c r="G84" s="41"/>
      <c r="H84" s="123">
        <v>0.247</v>
      </c>
      <c r="I84" s="124">
        <v>0.245</v>
      </c>
      <c r="J84" s="124">
        <v>0.245</v>
      </c>
      <c r="K84" s="42">
        <f>IF(I84&gt;0,100*J84/I84,0)</f>
        <v>100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319</v>
      </c>
      <c r="D86" s="31">
        <v>263</v>
      </c>
      <c r="E86" s="31">
        <v>240</v>
      </c>
      <c r="F86" s="32">
        <f>IF(D86&gt;0,100*E86/D86,0)</f>
        <v>91.25475285171103</v>
      </c>
      <c r="G86" s="32"/>
      <c r="H86" s="122">
        <v>4.984</v>
      </c>
      <c r="I86" s="122">
        <v>4.597</v>
      </c>
      <c r="J86" s="122">
        <v>4.479</v>
      </c>
      <c r="K86" s="33">
        <f>IF(I86&gt;0,100*J86/I86,0)</f>
        <v>97.43310854905373</v>
      </c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319</v>
      </c>
      <c r="D89" s="54">
        <v>263</v>
      </c>
      <c r="E89" s="54">
        <v>240</v>
      </c>
      <c r="F89" s="55">
        <f>IF(D89&gt;0,100*E89/D89,0)</f>
        <v>91.25475285171103</v>
      </c>
      <c r="G89" s="41"/>
      <c r="H89" s="127">
        <v>4.984</v>
      </c>
      <c r="I89" s="128">
        <v>4.597</v>
      </c>
      <c r="J89" s="128">
        <v>4.479</v>
      </c>
      <c r="K89" s="55">
        <f>IF(I89&gt;0,100*J89/I89,0)</f>
        <v>97.43310854905373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11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>
        <v>3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40</v>
      </c>
      <c r="D9" s="31">
        <v>39.98433991765327</v>
      </c>
      <c r="E9" s="31">
        <v>38</v>
      </c>
      <c r="F9" s="32"/>
      <c r="G9" s="32"/>
      <c r="H9" s="122">
        <v>0.826</v>
      </c>
      <c r="I9" s="122">
        <v>0.6428037979817176</v>
      </c>
      <c r="J9" s="122">
        <v>0.575</v>
      </c>
      <c r="K9" s="33"/>
    </row>
    <row r="10" spans="1:11" s="34" customFormat="1" ht="11.25" customHeight="1">
      <c r="A10" s="36" t="s">
        <v>9</v>
      </c>
      <c r="B10" s="30"/>
      <c r="C10" s="31">
        <v>14</v>
      </c>
      <c r="D10" s="31">
        <v>13.563849587170528</v>
      </c>
      <c r="E10" s="31">
        <v>13</v>
      </c>
      <c r="F10" s="32"/>
      <c r="G10" s="32"/>
      <c r="H10" s="122">
        <v>0.35</v>
      </c>
      <c r="I10" s="122">
        <v>0.276928595738065</v>
      </c>
      <c r="J10" s="122">
        <v>0.264</v>
      </c>
      <c r="K10" s="33"/>
    </row>
    <row r="11" spans="1:11" s="34" customFormat="1" ht="11.25" customHeight="1">
      <c r="A11" s="29" t="s">
        <v>10</v>
      </c>
      <c r="B11" s="30"/>
      <c r="C11" s="31">
        <v>23</v>
      </c>
      <c r="D11" s="31">
        <v>22.689740812562636</v>
      </c>
      <c r="E11" s="31">
        <v>21</v>
      </c>
      <c r="F11" s="32"/>
      <c r="G11" s="32"/>
      <c r="H11" s="122">
        <v>0.684</v>
      </c>
      <c r="I11" s="122">
        <v>0.4921757733768587</v>
      </c>
      <c r="J11" s="122">
        <v>0.483</v>
      </c>
      <c r="K11" s="33"/>
    </row>
    <row r="12" spans="1:11" s="34" customFormat="1" ht="11.25" customHeight="1">
      <c r="A12" s="36" t="s">
        <v>11</v>
      </c>
      <c r="B12" s="30"/>
      <c r="C12" s="31">
        <v>67</v>
      </c>
      <c r="D12" s="31">
        <v>67.34277754769543</v>
      </c>
      <c r="E12" s="31">
        <v>71</v>
      </c>
      <c r="F12" s="32"/>
      <c r="G12" s="32"/>
      <c r="H12" s="122">
        <v>1.73</v>
      </c>
      <c r="I12" s="122">
        <v>1.4463915967549288</v>
      </c>
      <c r="J12" s="122">
        <v>1.314</v>
      </c>
      <c r="K12" s="33"/>
    </row>
    <row r="13" spans="1:11" s="43" customFormat="1" ht="11.25" customHeight="1">
      <c r="A13" s="37" t="s">
        <v>12</v>
      </c>
      <c r="B13" s="38"/>
      <c r="C13" s="39">
        <v>144</v>
      </c>
      <c r="D13" s="39">
        <v>143.58070786508188</v>
      </c>
      <c r="E13" s="39">
        <v>143</v>
      </c>
      <c r="F13" s="40">
        <f>IF(D13&gt;0,100*E13/D13,0)</f>
        <v>99.59555300031843</v>
      </c>
      <c r="G13" s="41"/>
      <c r="H13" s="123">
        <v>3.59</v>
      </c>
      <c r="I13" s="124">
        <v>2.85829976385157</v>
      </c>
      <c r="J13" s="124">
        <v>2.636</v>
      </c>
      <c r="K13" s="42">
        <f>IF(I13&gt;0,100*J13/I13,0)</f>
        <v>92.22265744611684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>
        <v>2</v>
      </c>
      <c r="D15" s="39">
        <v>3</v>
      </c>
      <c r="E15" s="39">
        <v>2</v>
      </c>
      <c r="F15" s="40">
        <f>IF(D15&gt;0,100*E15/D15,0)</f>
        <v>66.66666666666667</v>
      </c>
      <c r="G15" s="41"/>
      <c r="H15" s="123">
        <v>0.04</v>
      </c>
      <c r="I15" s="124">
        <v>0.045</v>
      </c>
      <c r="J15" s="124">
        <v>0.04</v>
      </c>
      <c r="K15" s="42">
        <f>IF(I15&gt;0,100*J15/I15,0)</f>
        <v>88.88888888888889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>
        <v>8</v>
      </c>
      <c r="D17" s="39">
        <v>8</v>
      </c>
      <c r="E17" s="39">
        <v>5</v>
      </c>
      <c r="F17" s="40">
        <f>IF(D17&gt;0,100*E17/D17,0)</f>
        <v>62.5</v>
      </c>
      <c r="G17" s="41"/>
      <c r="H17" s="123">
        <v>0.17</v>
      </c>
      <c r="I17" s="124">
        <v>0.15</v>
      </c>
      <c r="J17" s="124">
        <v>0.15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>
        <v>46</v>
      </c>
      <c r="D19" s="31"/>
      <c r="E19" s="31">
        <v>46</v>
      </c>
      <c r="F19" s="32"/>
      <c r="G19" s="32"/>
      <c r="H19" s="122">
        <v>1.055</v>
      </c>
      <c r="I19" s="122">
        <v>1.055</v>
      </c>
      <c r="J19" s="122">
        <v>1.055</v>
      </c>
      <c r="K19" s="33"/>
    </row>
    <row r="20" spans="1:11" s="34" customFormat="1" ht="11.25" customHeight="1">
      <c r="A20" s="36" t="s">
        <v>16</v>
      </c>
      <c r="B20" s="30"/>
      <c r="C20" s="31">
        <v>67</v>
      </c>
      <c r="D20" s="31"/>
      <c r="E20" s="31">
        <v>67</v>
      </c>
      <c r="F20" s="32"/>
      <c r="G20" s="32"/>
      <c r="H20" s="122">
        <v>0.984</v>
      </c>
      <c r="I20" s="122">
        <v>0.984</v>
      </c>
      <c r="J20" s="122">
        <v>0.984</v>
      </c>
      <c r="K20" s="33"/>
    </row>
    <row r="21" spans="1:11" s="34" customFormat="1" ht="11.25" customHeight="1">
      <c r="A21" s="36" t="s">
        <v>17</v>
      </c>
      <c r="B21" s="30"/>
      <c r="C21" s="31">
        <v>114</v>
      </c>
      <c r="D21" s="31"/>
      <c r="E21" s="31">
        <v>114</v>
      </c>
      <c r="F21" s="32"/>
      <c r="G21" s="32"/>
      <c r="H21" s="122">
        <v>1.6</v>
      </c>
      <c r="I21" s="122">
        <v>1.6</v>
      </c>
      <c r="J21" s="122">
        <v>1.6</v>
      </c>
      <c r="K21" s="33"/>
    </row>
    <row r="22" spans="1:11" s="43" customFormat="1" ht="11.25" customHeight="1">
      <c r="A22" s="37" t="s">
        <v>18</v>
      </c>
      <c r="B22" s="38"/>
      <c r="C22" s="39">
        <v>227</v>
      </c>
      <c r="D22" s="39"/>
      <c r="E22" s="39">
        <v>227</v>
      </c>
      <c r="F22" s="40"/>
      <c r="G22" s="41"/>
      <c r="H22" s="123">
        <v>3.639</v>
      </c>
      <c r="I22" s="124">
        <v>3.639</v>
      </c>
      <c r="J22" s="124">
        <v>3.639</v>
      </c>
      <c r="K22" s="42">
        <f>IF(I22&gt;0,100*J22/I22,0)</f>
        <v>100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54</v>
      </c>
      <c r="D24" s="39">
        <v>61</v>
      </c>
      <c r="E24" s="39">
        <v>56</v>
      </c>
      <c r="F24" s="40">
        <f>IF(D24&gt;0,100*E24/D24,0)</f>
        <v>91.80327868852459</v>
      </c>
      <c r="G24" s="41"/>
      <c r="H24" s="123">
        <v>1.695</v>
      </c>
      <c r="I24" s="124">
        <v>1.977</v>
      </c>
      <c r="J24" s="124">
        <v>1.838</v>
      </c>
      <c r="K24" s="42">
        <f>IF(I24&gt;0,100*J24/I24,0)</f>
        <v>92.96914516944867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32</v>
      </c>
      <c r="D26" s="39">
        <v>32</v>
      </c>
      <c r="E26" s="39">
        <v>30</v>
      </c>
      <c r="F26" s="40">
        <f>IF(D26&gt;0,100*E26/D26,0)</f>
        <v>93.75</v>
      </c>
      <c r="G26" s="41"/>
      <c r="H26" s="123">
        <v>0.864</v>
      </c>
      <c r="I26" s="124">
        <v>0.864</v>
      </c>
      <c r="J26" s="124">
        <v>0.81</v>
      </c>
      <c r="K26" s="42">
        <f>IF(I26&gt;0,100*J26/I26,0)</f>
        <v>93.75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>
        <v>2</v>
      </c>
      <c r="D28" s="31"/>
      <c r="E28" s="31">
        <v>2</v>
      </c>
      <c r="F28" s="32"/>
      <c r="G28" s="32"/>
      <c r="H28" s="122">
        <v>0.032</v>
      </c>
      <c r="I28" s="122"/>
      <c r="J28" s="122">
        <v>0.032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/>
      <c r="I29" s="122"/>
      <c r="J29" s="122"/>
      <c r="K29" s="33"/>
    </row>
    <row r="30" spans="1:11" s="34" customFormat="1" ht="11.25" customHeight="1">
      <c r="A30" s="36" t="s">
        <v>23</v>
      </c>
      <c r="B30" s="30"/>
      <c r="C30" s="31">
        <v>199</v>
      </c>
      <c r="D30" s="31">
        <v>266</v>
      </c>
      <c r="E30" s="31">
        <v>250</v>
      </c>
      <c r="F30" s="32"/>
      <c r="G30" s="32"/>
      <c r="H30" s="122">
        <v>4.577</v>
      </c>
      <c r="I30" s="122">
        <v>4.788</v>
      </c>
      <c r="J30" s="122">
        <v>5</v>
      </c>
      <c r="K30" s="33"/>
    </row>
    <row r="31" spans="1:11" s="43" customFormat="1" ht="11.25" customHeight="1">
      <c r="A31" s="44" t="s">
        <v>24</v>
      </c>
      <c r="B31" s="38"/>
      <c r="C31" s="39">
        <v>201</v>
      </c>
      <c r="D31" s="39">
        <v>266</v>
      </c>
      <c r="E31" s="39">
        <v>252</v>
      </c>
      <c r="F31" s="40">
        <f>IF(D31&gt;0,100*E31/D31,0)</f>
        <v>94.73684210526316</v>
      </c>
      <c r="G31" s="41"/>
      <c r="H31" s="123">
        <v>4.609</v>
      </c>
      <c r="I31" s="124">
        <v>4.788</v>
      </c>
      <c r="J31" s="124">
        <v>5.032</v>
      </c>
      <c r="K31" s="42">
        <f>IF(I31&gt;0,100*J31/I31,0)</f>
        <v>105.09607351712614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111</v>
      </c>
      <c r="D33" s="31">
        <v>100</v>
      </c>
      <c r="E33" s="31">
        <v>101</v>
      </c>
      <c r="F33" s="32"/>
      <c r="G33" s="32"/>
      <c r="H33" s="122">
        <v>2.653</v>
      </c>
      <c r="I33" s="122">
        <v>2.37</v>
      </c>
      <c r="J33" s="122">
        <v>2.4</v>
      </c>
      <c r="K33" s="33"/>
    </row>
    <row r="34" spans="1:11" s="34" customFormat="1" ht="11.25" customHeight="1">
      <c r="A34" s="36" t="s">
        <v>26</v>
      </c>
      <c r="B34" s="30"/>
      <c r="C34" s="31">
        <v>28</v>
      </c>
      <c r="D34" s="31">
        <v>28</v>
      </c>
      <c r="E34" s="31">
        <v>29</v>
      </c>
      <c r="F34" s="32"/>
      <c r="G34" s="32"/>
      <c r="H34" s="122">
        <v>0.644</v>
      </c>
      <c r="I34" s="122">
        <v>0.622</v>
      </c>
      <c r="J34" s="122">
        <v>0.644</v>
      </c>
      <c r="K34" s="33"/>
    </row>
    <row r="35" spans="1:11" s="34" customFormat="1" ht="11.25" customHeight="1">
      <c r="A35" s="36" t="s">
        <v>27</v>
      </c>
      <c r="B35" s="30"/>
      <c r="C35" s="31">
        <v>4</v>
      </c>
      <c r="D35" s="31">
        <v>4</v>
      </c>
      <c r="E35" s="31">
        <v>4</v>
      </c>
      <c r="F35" s="32"/>
      <c r="G35" s="32"/>
      <c r="H35" s="122">
        <v>0.085</v>
      </c>
      <c r="I35" s="122">
        <v>0.09</v>
      </c>
      <c r="J35" s="122">
        <v>0.09</v>
      </c>
      <c r="K35" s="33"/>
    </row>
    <row r="36" spans="1:11" s="34" customFormat="1" ht="11.25" customHeight="1">
      <c r="A36" s="36" t="s">
        <v>28</v>
      </c>
      <c r="B36" s="30"/>
      <c r="C36" s="31">
        <v>79</v>
      </c>
      <c r="D36" s="31">
        <v>151</v>
      </c>
      <c r="E36" s="31">
        <v>151</v>
      </c>
      <c r="F36" s="32"/>
      <c r="G36" s="32"/>
      <c r="H36" s="122">
        <v>1.84</v>
      </c>
      <c r="I36" s="122">
        <v>3.462</v>
      </c>
      <c r="J36" s="122">
        <v>3.462</v>
      </c>
      <c r="K36" s="33"/>
    </row>
    <row r="37" spans="1:11" s="43" customFormat="1" ht="11.25" customHeight="1">
      <c r="A37" s="37" t="s">
        <v>29</v>
      </c>
      <c r="B37" s="38"/>
      <c r="C37" s="39">
        <v>222</v>
      </c>
      <c r="D37" s="39">
        <v>283</v>
      </c>
      <c r="E37" s="39">
        <v>285</v>
      </c>
      <c r="F37" s="40">
        <f>IF(D37&gt;0,100*E37/D37,0)</f>
        <v>100.70671378091873</v>
      </c>
      <c r="G37" s="41"/>
      <c r="H37" s="123">
        <v>5.222</v>
      </c>
      <c r="I37" s="124">
        <v>6.5440000000000005</v>
      </c>
      <c r="J37" s="124">
        <v>6.596</v>
      </c>
      <c r="K37" s="42">
        <f>IF(I37&gt;0,100*J37/I37,0)</f>
        <v>100.79462102689486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24</v>
      </c>
      <c r="D39" s="39">
        <v>25</v>
      </c>
      <c r="E39" s="39">
        <v>35</v>
      </c>
      <c r="F39" s="40">
        <f>IF(D39&gt;0,100*E39/D39,0)</f>
        <v>140</v>
      </c>
      <c r="G39" s="41"/>
      <c r="H39" s="123">
        <v>0.513</v>
      </c>
      <c r="I39" s="124">
        <v>0.714</v>
      </c>
      <c r="J39" s="124">
        <v>0.72</v>
      </c>
      <c r="K39" s="42">
        <f>IF(I39&gt;0,100*J39/I39,0)</f>
        <v>100.84033613445379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>
        <v>68</v>
      </c>
      <c r="D41" s="31">
        <v>76</v>
      </c>
      <c r="E41" s="31">
        <v>68</v>
      </c>
      <c r="F41" s="32"/>
      <c r="G41" s="32"/>
      <c r="H41" s="122">
        <v>1.7</v>
      </c>
      <c r="I41" s="122">
        <v>2.014</v>
      </c>
      <c r="J41" s="122">
        <v>1.802</v>
      </c>
      <c r="K41" s="33"/>
    </row>
    <row r="42" spans="1:11" s="34" customFormat="1" ht="11.25" customHeight="1">
      <c r="A42" s="36" t="s">
        <v>32</v>
      </c>
      <c r="B42" s="30"/>
      <c r="C42" s="31">
        <v>12</v>
      </c>
      <c r="D42" s="31">
        <v>12</v>
      </c>
      <c r="E42" s="31">
        <v>7</v>
      </c>
      <c r="F42" s="32"/>
      <c r="G42" s="32"/>
      <c r="H42" s="122">
        <v>0.3</v>
      </c>
      <c r="I42" s="122">
        <v>0.3</v>
      </c>
      <c r="J42" s="122">
        <v>0.21</v>
      </c>
      <c r="K42" s="33"/>
    </row>
    <row r="43" spans="1:11" s="34" customFormat="1" ht="11.25" customHeight="1">
      <c r="A43" s="36" t="s">
        <v>33</v>
      </c>
      <c r="B43" s="30"/>
      <c r="C43" s="31">
        <v>37</v>
      </c>
      <c r="D43" s="31">
        <v>45</v>
      </c>
      <c r="E43" s="31">
        <v>43</v>
      </c>
      <c r="F43" s="32"/>
      <c r="G43" s="32"/>
      <c r="H43" s="122">
        <v>0.577</v>
      </c>
      <c r="I43" s="122">
        <v>0.81</v>
      </c>
      <c r="J43" s="122">
        <v>0.774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>
        <v>10</v>
      </c>
      <c r="D45" s="31">
        <v>10</v>
      </c>
      <c r="E45" s="31">
        <v>10</v>
      </c>
      <c r="F45" s="32"/>
      <c r="G45" s="32"/>
      <c r="H45" s="122">
        <v>0.15</v>
      </c>
      <c r="I45" s="122">
        <v>0.25</v>
      </c>
      <c r="J45" s="122">
        <v>0.28</v>
      </c>
      <c r="K45" s="33"/>
    </row>
    <row r="46" spans="1:11" s="34" customFormat="1" ht="11.25" customHeight="1">
      <c r="A46" s="36" t="s">
        <v>36</v>
      </c>
      <c r="B46" s="30"/>
      <c r="C46" s="31">
        <v>617</v>
      </c>
      <c r="D46" s="31">
        <v>650</v>
      </c>
      <c r="E46" s="31">
        <v>640</v>
      </c>
      <c r="F46" s="32"/>
      <c r="G46" s="32"/>
      <c r="H46" s="122">
        <v>32.084</v>
      </c>
      <c r="I46" s="122">
        <v>37.7</v>
      </c>
      <c r="J46" s="122">
        <v>35.2</v>
      </c>
      <c r="K46" s="33"/>
    </row>
    <row r="47" spans="1:11" s="34" customFormat="1" ht="11.25" customHeight="1">
      <c r="A47" s="36" t="s">
        <v>37</v>
      </c>
      <c r="B47" s="30"/>
      <c r="C47" s="31">
        <v>1</v>
      </c>
      <c r="D47" s="31"/>
      <c r="E47" s="31"/>
      <c r="F47" s="32"/>
      <c r="G47" s="32"/>
      <c r="H47" s="122">
        <v>0.025</v>
      </c>
      <c r="I47" s="122"/>
      <c r="J47" s="122"/>
      <c r="K47" s="33"/>
    </row>
    <row r="48" spans="1:11" s="34" customFormat="1" ht="11.25" customHeight="1">
      <c r="A48" s="36" t="s">
        <v>38</v>
      </c>
      <c r="B48" s="30"/>
      <c r="C48" s="31">
        <v>340</v>
      </c>
      <c r="D48" s="31">
        <v>194</v>
      </c>
      <c r="E48" s="31">
        <v>168</v>
      </c>
      <c r="F48" s="32"/>
      <c r="G48" s="32"/>
      <c r="H48" s="122">
        <v>13.6</v>
      </c>
      <c r="I48" s="122">
        <v>6.79</v>
      </c>
      <c r="J48" s="122"/>
      <c r="K48" s="33"/>
    </row>
    <row r="49" spans="1:11" s="34" customFormat="1" ht="11.25" customHeight="1">
      <c r="A49" s="36" t="s">
        <v>39</v>
      </c>
      <c r="B49" s="30"/>
      <c r="C49" s="31">
        <v>5</v>
      </c>
      <c r="D49" s="31">
        <v>5</v>
      </c>
      <c r="E49" s="31">
        <v>5</v>
      </c>
      <c r="F49" s="32"/>
      <c r="G49" s="32"/>
      <c r="H49" s="122">
        <v>0.15</v>
      </c>
      <c r="I49" s="122">
        <v>0.15</v>
      </c>
      <c r="J49" s="122"/>
      <c r="K49" s="33"/>
    </row>
    <row r="50" spans="1:11" s="43" customFormat="1" ht="11.25" customHeight="1">
      <c r="A50" s="44" t="s">
        <v>40</v>
      </c>
      <c r="B50" s="38"/>
      <c r="C50" s="39">
        <v>1090</v>
      </c>
      <c r="D50" s="39">
        <v>992</v>
      </c>
      <c r="E50" s="39">
        <v>941</v>
      </c>
      <c r="F50" s="40">
        <f>IF(D50&gt;0,100*E50/D50,0)</f>
        <v>94.85887096774194</v>
      </c>
      <c r="G50" s="41"/>
      <c r="H50" s="123">
        <v>48.586</v>
      </c>
      <c r="I50" s="124">
        <v>48.014</v>
      </c>
      <c r="J50" s="124">
        <v>38.266000000000005</v>
      </c>
      <c r="K50" s="42">
        <f>IF(I50&gt;0,100*J50/I50,0)</f>
        <v>79.69758820344066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2</v>
      </c>
      <c r="D52" s="39">
        <v>1</v>
      </c>
      <c r="E52" s="39">
        <v>2</v>
      </c>
      <c r="F52" s="40">
        <f>IF(D52&gt;0,100*E52/D52,0)</f>
        <v>200</v>
      </c>
      <c r="G52" s="41"/>
      <c r="H52" s="123">
        <v>0.05</v>
      </c>
      <c r="I52" s="124">
        <v>0.014</v>
      </c>
      <c r="J52" s="124">
        <v>0.05</v>
      </c>
      <c r="K52" s="42">
        <f>IF(I52&gt;0,100*J52/I52,0)</f>
        <v>357.1428571428571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2"/>
      <c r="I54" s="122"/>
      <c r="J54" s="122"/>
      <c r="K54" s="33"/>
    </row>
    <row r="55" spans="1:11" s="34" customFormat="1" ht="11.25" customHeight="1">
      <c r="A55" s="36" t="s">
        <v>43</v>
      </c>
      <c r="B55" s="30"/>
      <c r="C55" s="31">
        <v>35</v>
      </c>
      <c r="D55" s="31">
        <v>32</v>
      </c>
      <c r="E55" s="31">
        <v>12</v>
      </c>
      <c r="F55" s="32"/>
      <c r="G55" s="32"/>
      <c r="H55" s="122">
        <v>0.77</v>
      </c>
      <c r="I55" s="122">
        <v>0.704</v>
      </c>
      <c r="J55" s="122">
        <v>0.264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/>
      <c r="I56" s="122"/>
      <c r="J56" s="122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>
        <v>11</v>
      </c>
      <c r="F57" s="32"/>
      <c r="G57" s="32"/>
      <c r="H57" s="122"/>
      <c r="I57" s="122"/>
      <c r="J57" s="122">
        <v>0.11</v>
      </c>
      <c r="K57" s="33"/>
    </row>
    <row r="58" spans="1:11" s="34" customFormat="1" ht="11.25" customHeight="1">
      <c r="A58" s="36" t="s">
        <v>46</v>
      </c>
      <c r="B58" s="30"/>
      <c r="C58" s="31">
        <v>68</v>
      </c>
      <c r="D58" s="31">
        <v>74</v>
      </c>
      <c r="E58" s="31">
        <v>30</v>
      </c>
      <c r="F58" s="32"/>
      <c r="G58" s="32"/>
      <c r="H58" s="122">
        <v>2.176</v>
      </c>
      <c r="I58" s="122">
        <v>2.368</v>
      </c>
      <c r="J58" s="122">
        <v>0.87</v>
      </c>
      <c r="K58" s="33"/>
    </row>
    <row r="59" spans="1:11" s="43" customFormat="1" ht="11.25" customHeight="1">
      <c r="A59" s="37" t="s">
        <v>47</v>
      </c>
      <c r="B59" s="38"/>
      <c r="C59" s="39">
        <v>103</v>
      </c>
      <c r="D59" s="39">
        <v>106</v>
      </c>
      <c r="E59" s="39">
        <v>53</v>
      </c>
      <c r="F59" s="40">
        <f>IF(D59&gt;0,100*E59/D59,0)</f>
        <v>50</v>
      </c>
      <c r="G59" s="41"/>
      <c r="H59" s="123">
        <v>2.946</v>
      </c>
      <c r="I59" s="124">
        <v>3.072</v>
      </c>
      <c r="J59" s="124">
        <v>1.244</v>
      </c>
      <c r="K59" s="42">
        <f>IF(I59&gt;0,100*J59/I59,0)</f>
        <v>40.494791666666664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70</v>
      </c>
      <c r="D61" s="31">
        <v>85</v>
      </c>
      <c r="E61" s="31">
        <v>90</v>
      </c>
      <c r="F61" s="32"/>
      <c r="G61" s="32"/>
      <c r="H61" s="122">
        <v>3.8</v>
      </c>
      <c r="I61" s="122">
        <v>4.05</v>
      </c>
      <c r="J61" s="122">
        <v>4.2</v>
      </c>
      <c r="K61" s="33"/>
    </row>
    <row r="62" spans="1:11" s="34" customFormat="1" ht="11.25" customHeight="1">
      <c r="A62" s="36" t="s">
        <v>49</v>
      </c>
      <c r="B62" s="30"/>
      <c r="C62" s="31">
        <v>14</v>
      </c>
      <c r="D62" s="31">
        <v>14</v>
      </c>
      <c r="E62" s="31">
        <v>15</v>
      </c>
      <c r="F62" s="32"/>
      <c r="G62" s="32"/>
      <c r="H62" s="122">
        <v>0.322</v>
      </c>
      <c r="I62" s="122">
        <v>0.325</v>
      </c>
      <c r="J62" s="122">
        <v>0.425</v>
      </c>
      <c r="K62" s="33"/>
    </row>
    <row r="63" spans="1:11" s="34" customFormat="1" ht="11.25" customHeight="1">
      <c r="A63" s="36" t="s">
        <v>50</v>
      </c>
      <c r="B63" s="30"/>
      <c r="C63" s="31">
        <v>9</v>
      </c>
      <c r="D63" s="31">
        <v>9</v>
      </c>
      <c r="E63" s="31">
        <v>33</v>
      </c>
      <c r="F63" s="32"/>
      <c r="G63" s="32"/>
      <c r="H63" s="122">
        <v>0.252</v>
      </c>
      <c r="I63" s="122">
        <v>0.252</v>
      </c>
      <c r="J63" s="122">
        <v>0.957</v>
      </c>
      <c r="K63" s="33"/>
    </row>
    <row r="64" spans="1:11" s="43" customFormat="1" ht="11.25" customHeight="1">
      <c r="A64" s="37" t="s">
        <v>51</v>
      </c>
      <c r="B64" s="38"/>
      <c r="C64" s="39">
        <v>93</v>
      </c>
      <c r="D64" s="39">
        <v>108</v>
      </c>
      <c r="E64" s="39">
        <v>138</v>
      </c>
      <c r="F64" s="40">
        <f>IF(D64&gt;0,100*E64/D64,0)</f>
        <v>127.77777777777777</v>
      </c>
      <c r="G64" s="41"/>
      <c r="H64" s="123">
        <v>4.374</v>
      </c>
      <c r="I64" s="124">
        <v>4.627</v>
      </c>
      <c r="J64" s="124">
        <v>5.582</v>
      </c>
      <c r="K64" s="42">
        <f>IF(I64&gt;0,100*J64/I64,0)</f>
        <v>120.6397233628701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63</v>
      </c>
      <c r="D66" s="39">
        <v>63</v>
      </c>
      <c r="E66" s="39">
        <v>63</v>
      </c>
      <c r="F66" s="40">
        <f>IF(D66&gt;0,100*E66/D66,0)</f>
        <v>100</v>
      </c>
      <c r="G66" s="41"/>
      <c r="H66" s="123">
        <v>0.898</v>
      </c>
      <c r="I66" s="124">
        <v>0.898</v>
      </c>
      <c r="J66" s="124">
        <v>0.898</v>
      </c>
      <c r="K66" s="42">
        <f>IF(I66&gt;0,100*J66/I66,0)</f>
        <v>100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2"/>
      <c r="I68" s="122"/>
      <c r="J68" s="122"/>
      <c r="K68" s="33"/>
    </row>
    <row r="69" spans="1:11" s="34" customFormat="1" ht="11.25" customHeight="1">
      <c r="A69" s="36" t="s">
        <v>54</v>
      </c>
      <c r="B69" s="30"/>
      <c r="C69" s="31">
        <v>110</v>
      </c>
      <c r="D69" s="31">
        <v>110</v>
      </c>
      <c r="E69" s="31">
        <v>30</v>
      </c>
      <c r="F69" s="32"/>
      <c r="G69" s="32"/>
      <c r="H69" s="122">
        <v>3.12</v>
      </c>
      <c r="I69" s="122">
        <v>3.12</v>
      </c>
      <c r="J69" s="122">
        <v>0.8</v>
      </c>
      <c r="K69" s="33"/>
    </row>
    <row r="70" spans="1:11" s="43" customFormat="1" ht="11.25" customHeight="1">
      <c r="A70" s="37" t="s">
        <v>55</v>
      </c>
      <c r="B70" s="38"/>
      <c r="C70" s="39">
        <v>110</v>
      </c>
      <c r="D70" s="39">
        <v>110</v>
      </c>
      <c r="E70" s="39">
        <v>30</v>
      </c>
      <c r="F70" s="40">
        <f>IF(D70&gt;0,100*E70/D70,0)</f>
        <v>27.272727272727273</v>
      </c>
      <c r="G70" s="41"/>
      <c r="H70" s="123">
        <v>3.12</v>
      </c>
      <c r="I70" s="124">
        <v>3.12</v>
      </c>
      <c r="J70" s="124">
        <v>0.8</v>
      </c>
      <c r="K70" s="42">
        <f>IF(I70&gt;0,100*J70/I70,0)</f>
        <v>25.64102564102564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5</v>
      </c>
      <c r="D72" s="31">
        <v>5</v>
      </c>
      <c r="E72" s="31">
        <v>5</v>
      </c>
      <c r="F72" s="32"/>
      <c r="G72" s="32"/>
      <c r="H72" s="122">
        <v>0.038</v>
      </c>
      <c r="I72" s="122">
        <v>0.038</v>
      </c>
      <c r="J72" s="122">
        <v>0.08</v>
      </c>
      <c r="K72" s="33"/>
    </row>
    <row r="73" spans="1:11" s="34" customFormat="1" ht="11.25" customHeight="1">
      <c r="A73" s="36" t="s">
        <v>57</v>
      </c>
      <c r="B73" s="30"/>
      <c r="C73" s="31">
        <v>105</v>
      </c>
      <c r="D73" s="31">
        <v>80</v>
      </c>
      <c r="E73" s="31">
        <v>332</v>
      </c>
      <c r="F73" s="32"/>
      <c r="G73" s="32"/>
      <c r="H73" s="122">
        <v>1.7</v>
      </c>
      <c r="I73" s="122">
        <v>1.9</v>
      </c>
      <c r="J73" s="122">
        <v>5.4</v>
      </c>
      <c r="K73" s="33"/>
    </row>
    <row r="74" spans="1:11" s="34" customFormat="1" ht="11.25" customHeight="1">
      <c r="A74" s="36" t="s">
        <v>58</v>
      </c>
      <c r="B74" s="30"/>
      <c r="C74" s="31">
        <v>3</v>
      </c>
      <c r="D74" s="31">
        <v>5</v>
      </c>
      <c r="E74" s="31">
        <v>5</v>
      </c>
      <c r="F74" s="32"/>
      <c r="G74" s="32"/>
      <c r="H74" s="122">
        <v>0.06</v>
      </c>
      <c r="I74" s="122">
        <v>0.1</v>
      </c>
      <c r="J74" s="122">
        <v>0.1</v>
      </c>
      <c r="K74" s="33"/>
    </row>
    <row r="75" spans="1:11" s="34" customFormat="1" ht="11.25" customHeight="1">
      <c r="A75" s="36" t="s">
        <v>59</v>
      </c>
      <c r="B75" s="30"/>
      <c r="C75" s="31">
        <v>26</v>
      </c>
      <c r="D75" s="31">
        <v>26</v>
      </c>
      <c r="E75" s="31">
        <v>26</v>
      </c>
      <c r="F75" s="32"/>
      <c r="G75" s="32"/>
      <c r="H75" s="122">
        <v>1.005</v>
      </c>
      <c r="I75" s="122">
        <v>1.005</v>
      </c>
      <c r="J75" s="122">
        <v>0.818</v>
      </c>
      <c r="K75" s="33"/>
    </row>
    <row r="76" spans="1:11" s="34" customFormat="1" ht="11.25" customHeight="1">
      <c r="A76" s="36" t="s">
        <v>60</v>
      </c>
      <c r="B76" s="30"/>
      <c r="C76" s="31">
        <v>2</v>
      </c>
      <c r="D76" s="31">
        <v>2</v>
      </c>
      <c r="E76" s="31">
        <v>2</v>
      </c>
      <c r="F76" s="32"/>
      <c r="G76" s="32"/>
      <c r="H76" s="122">
        <v>0.02</v>
      </c>
      <c r="I76" s="122">
        <v>0.06</v>
      </c>
      <c r="J76" s="122">
        <v>0.06</v>
      </c>
      <c r="K76" s="33"/>
    </row>
    <row r="77" spans="1:11" s="34" customFormat="1" ht="11.25" customHeight="1">
      <c r="A77" s="36" t="s">
        <v>61</v>
      </c>
      <c r="B77" s="30"/>
      <c r="C77" s="31">
        <v>1</v>
      </c>
      <c r="D77" s="31">
        <v>8</v>
      </c>
      <c r="E77" s="31">
        <v>1</v>
      </c>
      <c r="F77" s="32"/>
      <c r="G77" s="32"/>
      <c r="H77" s="122">
        <v>0.025</v>
      </c>
      <c r="I77" s="122">
        <v>0.14</v>
      </c>
      <c r="J77" s="122">
        <v>0.019</v>
      </c>
      <c r="K77" s="33"/>
    </row>
    <row r="78" spans="1:11" s="34" customFormat="1" ht="11.25" customHeight="1">
      <c r="A78" s="36" t="s">
        <v>62</v>
      </c>
      <c r="B78" s="30"/>
      <c r="C78" s="31">
        <v>43</v>
      </c>
      <c r="D78" s="31">
        <v>43</v>
      </c>
      <c r="E78" s="31">
        <v>43</v>
      </c>
      <c r="F78" s="32"/>
      <c r="G78" s="32"/>
      <c r="H78" s="122">
        <v>1.075</v>
      </c>
      <c r="I78" s="122">
        <v>1.075</v>
      </c>
      <c r="J78" s="122">
        <v>1</v>
      </c>
      <c r="K78" s="33"/>
    </row>
    <row r="79" spans="1:11" s="34" customFormat="1" ht="11.25" customHeight="1">
      <c r="A79" s="36" t="s">
        <v>63</v>
      </c>
      <c r="B79" s="30"/>
      <c r="C79" s="31">
        <v>66</v>
      </c>
      <c r="D79" s="31">
        <v>68</v>
      </c>
      <c r="E79" s="31">
        <v>60</v>
      </c>
      <c r="F79" s="32"/>
      <c r="G79" s="32"/>
      <c r="H79" s="122">
        <v>1.485</v>
      </c>
      <c r="I79" s="122">
        <v>1.172</v>
      </c>
      <c r="J79" s="122">
        <v>1.332</v>
      </c>
      <c r="K79" s="33"/>
    </row>
    <row r="80" spans="1:11" s="43" customFormat="1" ht="11.25" customHeight="1">
      <c r="A80" s="44" t="s">
        <v>64</v>
      </c>
      <c r="B80" s="38"/>
      <c r="C80" s="39">
        <v>251</v>
      </c>
      <c r="D80" s="39">
        <v>237</v>
      </c>
      <c r="E80" s="39">
        <v>474</v>
      </c>
      <c r="F80" s="40">
        <f>IF(D80&gt;0,100*E80/D80,0)</f>
        <v>200</v>
      </c>
      <c r="G80" s="41"/>
      <c r="H80" s="123">
        <v>5.408</v>
      </c>
      <c r="I80" s="124">
        <v>5.489999999999999</v>
      </c>
      <c r="J80" s="124">
        <v>8.809</v>
      </c>
      <c r="K80" s="42">
        <f>IF(I80&gt;0,100*J80/I80,0)</f>
        <v>160.4553734061931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>
        <v>24</v>
      </c>
      <c r="D82" s="31">
        <v>28</v>
      </c>
      <c r="E82" s="31">
        <v>24</v>
      </c>
      <c r="F82" s="32"/>
      <c r="G82" s="32"/>
      <c r="H82" s="122">
        <v>0.6</v>
      </c>
      <c r="I82" s="122">
        <v>0.6</v>
      </c>
      <c r="J82" s="122">
        <v>0.6</v>
      </c>
      <c r="K82" s="33"/>
    </row>
    <row r="83" spans="1:11" s="34" customFormat="1" ht="11.25" customHeight="1">
      <c r="A83" s="36" t="s">
        <v>66</v>
      </c>
      <c r="B83" s="30"/>
      <c r="C83" s="31">
        <v>80</v>
      </c>
      <c r="D83" s="31">
        <v>82</v>
      </c>
      <c r="E83" s="31">
        <v>80</v>
      </c>
      <c r="F83" s="32"/>
      <c r="G83" s="32"/>
      <c r="H83" s="122">
        <v>1.47</v>
      </c>
      <c r="I83" s="122">
        <v>1.47</v>
      </c>
      <c r="J83" s="122">
        <v>1.47</v>
      </c>
      <c r="K83" s="33"/>
    </row>
    <row r="84" spans="1:11" s="43" customFormat="1" ht="11.25" customHeight="1">
      <c r="A84" s="37" t="s">
        <v>67</v>
      </c>
      <c r="B84" s="38"/>
      <c r="C84" s="39">
        <v>104</v>
      </c>
      <c r="D84" s="39">
        <v>110</v>
      </c>
      <c r="E84" s="39">
        <v>104</v>
      </c>
      <c r="F84" s="40">
        <f>IF(D84&gt;0,100*E84/D84,0)</f>
        <v>94.54545454545455</v>
      </c>
      <c r="G84" s="41"/>
      <c r="H84" s="123">
        <v>2.07</v>
      </c>
      <c r="I84" s="124">
        <v>2.07</v>
      </c>
      <c r="J84" s="124">
        <v>2.07</v>
      </c>
      <c r="K84" s="42">
        <f>IF(I84&gt;0,100*J84/I84,0)</f>
        <v>100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2730</v>
      </c>
      <c r="D86" s="31">
        <v>2548.580707865082</v>
      </c>
      <c r="E86" s="31">
        <v>2840</v>
      </c>
      <c r="F86" s="32">
        <f>IF(D86&gt;0,100*E86/D86,0)</f>
        <v>111.4345718476005</v>
      </c>
      <c r="G86" s="32"/>
      <c r="H86" s="122">
        <v>87.79399999999998</v>
      </c>
      <c r="I86" s="122">
        <v>88.88429976385156</v>
      </c>
      <c r="J86" s="122">
        <v>79.17999999999998</v>
      </c>
      <c r="K86" s="33">
        <f>IF(I86&gt;0,100*J86/I86,0)</f>
        <v>89.08209910002776</v>
      </c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2730</v>
      </c>
      <c r="D89" s="54">
        <v>2548.580707865082</v>
      </c>
      <c r="E89" s="54">
        <v>2840</v>
      </c>
      <c r="F89" s="55">
        <f>IF(D89&gt;0,100*E89/D89,0)</f>
        <v>111.4345718476005</v>
      </c>
      <c r="G89" s="41"/>
      <c r="H89" s="127">
        <v>87.79399999999998</v>
      </c>
      <c r="I89" s="128">
        <v>88.88429976385156</v>
      </c>
      <c r="J89" s="128">
        <v>79.17999999999998</v>
      </c>
      <c r="K89" s="55">
        <f>IF(I89&gt;0,100*J89/I89,0)</f>
        <v>89.08209910002776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2013=100</v>
      </c>
      <c r="G7" s="24"/>
      <c r="H7" s="21" t="s">
        <v>303</v>
      </c>
      <c r="I7" s="22" t="s">
        <v>303</v>
      </c>
      <c r="J7" s="22">
        <v>3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>
        <v>0.169</v>
      </c>
      <c r="I9" s="122"/>
      <c r="J9" s="122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>
        <v>0.004</v>
      </c>
      <c r="I10" s="122"/>
      <c r="J10" s="122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>
        <v>0.012</v>
      </c>
      <c r="I11" s="122"/>
      <c r="J11" s="122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>
        <v>0.054</v>
      </c>
      <c r="I12" s="122"/>
      <c r="J12" s="122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3">
        <v>0.23900000000000002</v>
      </c>
      <c r="I13" s="124"/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3"/>
      <c r="I17" s="124">
        <v>0.001</v>
      </c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2"/>
      <c r="I19" s="122"/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3"/>
      <c r="I22" s="124"/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3"/>
      <c r="I24" s="124"/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3"/>
      <c r="I26" s="124"/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2"/>
      <c r="I28" s="122"/>
      <c r="J28" s="122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/>
      <c r="I29" s="122"/>
      <c r="J29" s="122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2"/>
      <c r="I30" s="122"/>
      <c r="J30" s="122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3"/>
      <c r="I31" s="124"/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2">
        <v>0.033</v>
      </c>
      <c r="I33" s="122">
        <v>0.023</v>
      </c>
      <c r="J33" s="122">
        <v>0.025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2"/>
      <c r="I34" s="122"/>
      <c r="J34" s="122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2"/>
      <c r="I35" s="122"/>
      <c r="J35" s="122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2">
        <v>6.593</v>
      </c>
      <c r="I36" s="122">
        <v>7.311</v>
      </c>
      <c r="J36" s="122">
        <v>7.26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3">
        <v>6.626</v>
      </c>
      <c r="I37" s="124">
        <v>7.334</v>
      </c>
      <c r="J37" s="124">
        <v>7.285</v>
      </c>
      <c r="K37" s="42">
        <f>IF(I37&gt;0,100*J37/I37,0)</f>
        <v>99.33187892009818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3">
        <v>0.424</v>
      </c>
      <c r="I39" s="124">
        <v>0.272</v>
      </c>
      <c r="J39" s="124">
        <v>0.5</v>
      </c>
      <c r="K39" s="42">
        <f>IF(I39&gt;0,100*J39/I39,0)</f>
        <v>183.8235294117647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2"/>
      <c r="I41" s="122"/>
      <c r="J41" s="122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2"/>
      <c r="I42" s="122"/>
      <c r="J42" s="122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2"/>
      <c r="I43" s="122"/>
      <c r="J43" s="122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2"/>
      <c r="I45" s="122"/>
      <c r="J45" s="122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2"/>
      <c r="I46" s="122"/>
      <c r="J46" s="122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2"/>
      <c r="I47" s="122"/>
      <c r="J47" s="122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2"/>
      <c r="I48" s="122"/>
      <c r="J48" s="122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2"/>
      <c r="I49" s="122"/>
      <c r="J49" s="122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3"/>
      <c r="I50" s="124"/>
      <c r="J50" s="12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3"/>
      <c r="I52" s="124"/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2"/>
      <c r="I54" s="122"/>
      <c r="J54" s="122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2"/>
      <c r="I55" s="122"/>
      <c r="J55" s="122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/>
      <c r="I56" s="122"/>
      <c r="J56" s="122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/>
      <c r="I57" s="122"/>
      <c r="J57" s="122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2"/>
      <c r="I58" s="122"/>
      <c r="J58" s="122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3"/>
      <c r="I59" s="124"/>
      <c r="J59" s="1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2">
        <v>45.203</v>
      </c>
      <c r="I61" s="122">
        <v>65.242</v>
      </c>
      <c r="J61" s="122">
        <v>71.209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2">
        <v>42.959</v>
      </c>
      <c r="I62" s="122">
        <v>61.458</v>
      </c>
      <c r="J62" s="122">
        <v>47.411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2">
        <v>197.165</v>
      </c>
      <c r="I63" s="122">
        <v>214.246</v>
      </c>
      <c r="J63" s="122">
        <v>200.561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3">
        <v>285.327</v>
      </c>
      <c r="I64" s="124">
        <v>340.946</v>
      </c>
      <c r="J64" s="124">
        <v>319.18100000000004</v>
      </c>
      <c r="K64" s="42">
        <f>IF(I64&gt;0,100*J64/I64,0)</f>
        <v>93.61629114287894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3">
        <v>29.15</v>
      </c>
      <c r="I66" s="124">
        <v>35.966</v>
      </c>
      <c r="J66" s="124">
        <v>39.645</v>
      </c>
      <c r="K66" s="42">
        <f>IF(I66&gt;0,100*J66/I66,0)</f>
        <v>110.22910526608464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2">
        <v>0.164</v>
      </c>
      <c r="I68" s="122">
        <v>0.19</v>
      </c>
      <c r="J68" s="122">
        <v>0.18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2"/>
      <c r="I69" s="122"/>
      <c r="J69" s="122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3">
        <v>0.164</v>
      </c>
      <c r="I70" s="124">
        <v>0.19</v>
      </c>
      <c r="J70" s="124">
        <v>0.18</v>
      </c>
      <c r="K70" s="42">
        <f>IF(I70&gt;0,100*J70/I70,0)</f>
        <v>94.73684210526315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2">
        <v>21.552</v>
      </c>
      <c r="I72" s="122">
        <v>24.688</v>
      </c>
      <c r="J72" s="122">
        <v>25.118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2">
        <v>4.99</v>
      </c>
      <c r="I73" s="122">
        <v>3.6</v>
      </c>
      <c r="J73" s="122">
        <v>3.6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2">
        <v>2.279</v>
      </c>
      <c r="I74" s="122">
        <v>2.265</v>
      </c>
      <c r="J74" s="122">
        <v>4.208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2">
        <v>0.013</v>
      </c>
      <c r="I75" s="122">
        <v>0.184262</v>
      </c>
      <c r="J75" s="122">
        <v>0.178017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2">
        <v>70.991</v>
      </c>
      <c r="I76" s="122">
        <v>97.793</v>
      </c>
      <c r="J76" s="122">
        <v>84.711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2"/>
      <c r="I77" s="122"/>
      <c r="J77" s="122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2">
        <v>6.855</v>
      </c>
      <c r="I78" s="122">
        <v>5.95</v>
      </c>
      <c r="J78" s="122">
        <v>7.639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2">
        <v>7.746</v>
      </c>
      <c r="I79" s="122">
        <v>14.307</v>
      </c>
      <c r="J79" s="122">
        <v>18.353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3">
        <v>114.426</v>
      </c>
      <c r="I80" s="124">
        <v>148.78726199999997</v>
      </c>
      <c r="J80" s="124">
        <v>143.807017</v>
      </c>
      <c r="K80" s="42">
        <f>IF(I80&gt;0,100*J80/I80,0)</f>
        <v>96.65277461722498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2">
        <v>0.195</v>
      </c>
      <c r="I82" s="122">
        <v>0.195</v>
      </c>
      <c r="J82" s="122">
        <v>0.24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2">
        <v>0.102</v>
      </c>
      <c r="I83" s="122">
        <v>0.32</v>
      </c>
      <c r="J83" s="122">
        <v>0.32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3">
        <v>0.297</v>
      </c>
      <c r="I84" s="124">
        <v>0.515</v>
      </c>
      <c r="J84" s="124">
        <v>0.56</v>
      </c>
      <c r="K84" s="42">
        <f>IF(I84&gt;0,100*J84/I84,0)</f>
        <v>108.73786407766991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/>
      <c r="D86" s="31"/>
      <c r="E86" s="31"/>
      <c r="F86" s="32"/>
      <c r="G86" s="32"/>
      <c r="H86" s="122">
        <v>436.65299999999996</v>
      </c>
      <c r="I86" s="122">
        <v>534.011262</v>
      </c>
      <c r="J86" s="122">
        <v>511.15801700000003</v>
      </c>
      <c r="K86" s="33">
        <f>IF(I86&gt;0,100*J86/I86,0)</f>
        <v>95.72045635996345</v>
      </c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/>
      <c r="D89" s="54"/>
      <c r="E89" s="54"/>
      <c r="F89" s="55"/>
      <c r="G89" s="41"/>
      <c r="H89" s="127">
        <v>436.65299999999996</v>
      </c>
      <c r="I89" s="128">
        <v>534.011262</v>
      </c>
      <c r="J89" s="128">
        <v>511.15801700000003</v>
      </c>
      <c r="K89" s="55">
        <f>IF(I89&gt;0,100*J89/I89,0)</f>
        <v>95.72045635996345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2013=100</v>
      </c>
      <c r="G7" s="24"/>
      <c r="H7" s="21" t="s">
        <v>303</v>
      </c>
      <c r="I7" s="22" t="s">
        <v>303</v>
      </c>
      <c r="J7" s="22">
        <v>3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/>
      <c r="I9" s="122"/>
      <c r="J9" s="122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/>
      <c r="I10" s="122"/>
      <c r="J10" s="122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/>
      <c r="I11" s="122"/>
      <c r="J11" s="122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/>
      <c r="I12" s="122"/>
      <c r="J12" s="122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3"/>
      <c r="I13" s="124"/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3"/>
      <c r="I17" s="124"/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2"/>
      <c r="I19" s="122"/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3"/>
      <c r="I22" s="124"/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3"/>
      <c r="I24" s="124"/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3"/>
      <c r="I26" s="124"/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2"/>
      <c r="I28" s="122"/>
      <c r="J28" s="122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/>
      <c r="I29" s="122"/>
      <c r="J29" s="122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2"/>
      <c r="I30" s="122"/>
      <c r="J30" s="122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3"/>
      <c r="I31" s="124"/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2"/>
      <c r="I33" s="122"/>
      <c r="J33" s="122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2"/>
      <c r="I34" s="122"/>
      <c r="J34" s="122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2"/>
      <c r="I35" s="122"/>
      <c r="J35" s="122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2"/>
      <c r="I36" s="122"/>
      <c r="J36" s="122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3"/>
      <c r="I37" s="124"/>
      <c r="J37" s="12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3">
        <v>0.063</v>
      </c>
      <c r="I39" s="124">
        <v>0.075</v>
      </c>
      <c r="J39" s="124">
        <v>0.095</v>
      </c>
      <c r="K39" s="42">
        <f>IF(I39&gt;0,100*J39/I39,0)</f>
        <v>126.66666666666667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2"/>
      <c r="I41" s="122"/>
      <c r="J41" s="122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2"/>
      <c r="I42" s="122"/>
      <c r="J42" s="122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2"/>
      <c r="I43" s="122"/>
      <c r="J43" s="122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2"/>
      <c r="I45" s="122"/>
      <c r="J45" s="122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2"/>
      <c r="I46" s="122"/>
      <c r="J46" s="122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2"/>
      <c r="I47" s="122"/>
      <c r="J47" s="122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2"/>
      <c r="I48" s="122"/>
      <c r="J48" s="122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2"/>
      <c r="I49" s="122"/>
      <c r="J49" s="122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3"/>
      <c r="I50" s="124"/>
      <c r="J50" s="12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3"/>
      <c r="I52" s="124"/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2"/>
      <c r="I54" s="122"/>
      <c r="J54" s="122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2"/>
      <c r="I55" s="122"/>
      <c r="J55" s="122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/>
      <c r="I56" s="122"/>
      <c r="J56" s="122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/>
      <c r="I57" s="122"/>
      <c r="J57" s="122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2"/>
      <c r="I58" s="122"/>
      <c r="J58" s="122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3"/>
      <c r="I59" s="124"/>
      <c r="J59" s="1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2">
        <v>0.816</v>
      </c>
      <c r="I61" s="122">
        <v>0.9</v>
      </c>
      <c r="J61" s="122">
        <v>0.9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2">
        <v>0.015</v>
      </c>
      <c r="I62" s="122">
        <v>0.03</v>
      </c>
      <c r="J62" s="122">
        <v>0.03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2">
        <v>0.25</v>
      </c>
      <c r="I63" s="122">
        <v>0.192</v>
      </c>
      <c r="J63" s="122">
        <v>0.19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3">
        <v>1.081</v>
      </c>
      <c r="I64" s="124">
        <v>1.122</v>
      </c>
      <c r="J64" s="124">
        <v>1.12</v>
      </c>
      <c r="K64" s="42">
        <f>IF(I64&gt;0,100*J64/I64,0)</f>
        <v>99.82174688057042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3"/>
      <c r="I66" s="124"/>
      <c r="J66" s="12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2"/>
      <c r="I68" s="122"/>
      <c r="J68" s="122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2"/>
      <c r="I69" s="122"/>
      <c r="J69" s="122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3"/>
      <c r="I70" s="124"/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2">
        <v>0.021</v>
      </c>
      <c r="I72" s="122">
        <v>0.02</v>
      </c>
      <c r="J72" s="122">
        <v>0.018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2">
        <v>1.365</v>
      </c>
      <c r="I73" s="122">
        <v>1.4</v>
      </c>
      <c r="J73" s="122">
        <v>1.475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2"/>
      <c r="I74" s="122"/>
      <c r="J74" s="122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2">
        <v>23.55</v>
      </c>
      <c r="I75" s="122">
        <v>17.088</v>
      </c>
      <c r="J75" s="122">
        <v>27.089792000000003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2">
        <v>0.18</v>
      </c>
      <c r="I76" s="122">
        <v>0.09</v>
      </c>
      <c r="J76" s="122">
        <v>0.278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2"/>
      <c r="I77" s="122"/>
      <c r="J77" s="122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2">
        <v>43.598</v>
      </c>
      <c r="I78" s="122">
        <v>37</v>
      </c>
      <c r="J78" s="122">
        <v>40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2">
        <v>0.044</v>
      </c>
      <c r="I79" s="122">
        <v>0.029</v>
      </c>
      <c r="J79" s="122">
        <v>0.024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3">
        <v>68.758</v>
      </c>
      <c r="I80" s="124">
        <v>55.627</v>
      </c>
      <c r="J80" s="124">
        <v>68.884792</v>
      </c>
      <c r="K80" s="42">
        <f>IF(I80&gt;0,100*J80/I80,0)</f>
        <v>123.8333758786201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2">
        <v>1.398</v>
      </c>
      <c r="I82" s="122">
        <v>2.3</v>
      </c>
      <c r="J82" s="122">
        <v>1.823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2">
        <v>5.037</v>
      </c>
      <c r="I83" s="122">
        <v>5.5</v>
      </c>
      <c r="J83" s="122">
        <v>5.5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3">
        <v>6.435</v>
      </c>
      <c r="I84" s="124">
        <v>7.8</v>
      </c>
      <c r="J84" s="124">
        <v>7.323</v>
      </c>
      <c r="K84" s="42">
        <f>IF(I84&gt;0,100*J84/I84,0)</f>
        <v>93.8846153846154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/>
      <c r="D86" s="31"/>
      <c r="E86" s="31"/>
      <c r="F86" s="32"/>
      <c r="G86" s="32"/>
      <c r="H86" s="122">
        <v>76.337</v>
      </c>
      <c r="I86" s="122">
        <v>64.62400000000001</v>
      </c>
      <c r="J86" s="122">
        <v>77.42279200000002</v>
      </c>
      <c r="K86" s="33">
        <f>IF(I86&gt;0,100*J86/I86,0)</f>
        <v>119.80501361723199</v>
      </c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/>
      <c r="D89" s="54"/>
      <c r="E89" s="54"/>
      <c r="F89" s="55"/>
      <c r="G89" s="41"/>
      <c r="H89" s="127">
        <v>76.337</v>
      </c>
      <c r="I89" s="128">
        <v>64.62400000000001</v>
      </c>
      <c r="J89" s="128">
        <v>77.42279200000002</v>
      </c>
      <c r="K89" s="55">
        <f>IF(I89&gt;0,100*J89/I89,0)</f>
        <v>119.80501361723199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2013=100</v>
      </c>
      <c r="G7" s="24"/>
      <c r="H7" s="21" t="s">
        <v>303</v>
      </c>
      <c r="I7" s="22" t="s">
        <v>303</v>
      </c>
      <c r="J7" s="22">
        <v>3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>
        <v>10.055</v>
      </c>
      <c r="I9" s="122">
        <v>10.092720164168908</v>
      </c>
      <c r="J9" s="122">
        <v>10.157620426727973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>
        <v>8.63</v>
      </c>
      <c r="I10" s="122">
        <v>8.325359931893518</v>
      </c>
      <c r="J10" s="122">
        <v>8.330201558621626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>
        <v>61.264</v>
      </c>
      <c r="I11" s="122">
        <v>53.85593820534313</v>
      </c>
      <c r="J11" s="122">
        <v>53.566768922153734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>
        <v>45.089</v>
      </c>
      <c r="I12" s="122">
        <v>41.711405479116245</v>
      </c>
      <c r="J12" s="122">
        <v>41.5770496297344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3">
        <v>125.03800000000001</v>
      </c>
      <c r="I13" s="124">
        <v>113.98542378052181</v>
      </c>
      <c r="J13" s="124">
        <v>113.63164053723773</v>
      </c>
      <c r="K13" s="42">
        <f>IF(I13&gt;0,100*J13/I13,0)</f>
        <v>99.68962413653408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>
        <v>0.21</v>
      </c>
      <c r="I15" s="124">
        <v>0.18</v>
      </c>
      <c r="J15" s="124">
        <v>0.305</v>
      </c>
      <c r="K15" s="42">
        <f>IF(I15&gt;0,100*J15/I15,0)</f>
        <v>169.44444444444446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3">
        <v>0.428</v>
      </c>
      <c r="I17" s="124">
        <v>0.555</v>
      </c>
      <c r="J17" s="124">
        <v>0.722</v>
      </c>
      <c r="K17" s="42">
        <f>IF(I17&gt;0,100*J17/I17,0)</f>
        <v>130.0900900900901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2">
        <v>67.977</v>
      </c>
      <c r="I19" s="122">
        <v>71.542</v>
      </c>
      <c r="J19" s="122">
        <v>104.497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>
        <v>3.278</v>
      </c>
      <c r="I20" s="122">
        <v>1.509</v>
      </c>
      <c r="J20" s="122">
        <v>3.515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>
        <v>2.471</v>
      </c>
      <c r="I21" s="122">
        <v>1.718</v>
      </c>
      <c r="J21" s="122">
        <v>2.323</v>
      </c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3">
        <v>73.72600000000001</v>
      </c>
      <c r="I22" s="124">
        <v>74.769</v>
      </c>
      <c r="J22" s="124">
        <v>110.335</v>
      </c>
      <c r="K22" s="42">
        <f>IF(I22&gt;0,100*J22/I22,0)</f>
        <v>147.56784228757905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3">
        <v>101.171</v>
      </c>
      <c r="I24" s="124">
        <v>110.227</v>
      </c>
      <c r="J24" s="124">
        <v>121.934</v>
      </c>
      <c r="K24" s="42">
        <f>IF(I24&gt;0,100*J24/I24,0)</f>
        <v>110.62080978344687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3">
        <v>252.584</v>
      </c>
      <c r="I26" s="124">
        <v>260.659</v>
      </c>
      <c r="J26" s="124">
        <v>288.345</v>
      </c>
      <c r="K26" s="42">
        <f>IF(I26&gt;0,100*J26/I26,0)</f>
        <v>110.62154001971926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2">
        <v>20.512700000000002</v>
      </c>
      <c r="I28" s="122">
        <v>25.173876758485466</v>
      </c>
      <c r="J28" s="122">
        <v>19.555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>
        <v>3.646</v>
      </c>
      <c r="I29" s="122">
        <v>3.213</v>
      </c>
      <c r="J29" s="122">
        <v>5.983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2">
        <v>115.928</v>
      </c>
      <c r="I30" s="122">
        <v>116</v>
      </c>
      <c r="J30" s="122">
        <v>121.418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3">
        <v>140.0867</v>
      </c>
      <c r="I31" s="124">
        <v>144.38687675848547</v>
      </c>
      <c r="J31" s="124">
        <v>146.95600000000002</v>
      </c>
      <c r="K31" s="42">
        <f>IF(I31&gt;0,100*J31/I31,0)</f>
        <v>101.7793329277507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2">
        <v>185.049</v>
      </c>
      <c r="I33" s="122">
        <v>242.543</v>
      </c>
      <c r="J33" s="122">
        <v>208.516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2">
        <v>8.421</v>
      </c>
      <c r="I34" s="122">
        <v>9.178</v>
      </c>
      <c r="J34" s="122">
        <v>8.995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2">
        <v>33.043</v>
      </c>
      <c r="I35" s="122">
        <v>44.388</v>
      </c>
      <c r="J35" s="122">
        <v>37.376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2">
        <v>145.577</v>
      </c>
      <c r="I36" s="122">
        <v>203.505</v>
      </c>
      <c r="J36" s="122">
        <v>196.959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3">
        <v>372.09000000000003</v>
      </c>
      <c r="I37" s="124">
        <v>499.614</v>
      </c>
      <c r="J37" s="124">
        <v>451.846</v>
      </c>
      <c r="K37" s="42">
        <f>IF(I37&gt;0,100*J37/I37,0)</f>
        <v>90.43901892260826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3">
        <v>7.506</v>
      </c>
      <c r="I39" s="124">
        <v>7.975</v>
      </c>
      <c r="J39" s="124">
        <v>7.874</v>
      </c>
      <c r="K39" s="42">
        <f>IF(I39&gt;0,100*J39/I39,0)</f>
        <v>98.73354231974922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2">
        <v>5.88</v>
      </c>
      <c r="I41" s="122">
        <v>6.169</v>
      </c>
      <c r="J41" s="122">
        <v>5.81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2">
        <v>64.523</v>
      </c>
      <c r="I42" s="122">
        <v>70.215</v>
      </c>
      <c r="J42" s="122">
        <v>88.17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2">
        <v>27</v>
      </c>
      <c r="I43" s="122">
        <v>26.3</v>
      </c>
      <c r="J43" s="122">
        <v>23.382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>
        <v>1.683</v>
      </c>
      <c r="I44" s="122">
        <v>1.85</v>
      </c>
      <c r="J44" s="122">
        <v>1.808</v>
      </c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2">
        <v>1.47</v>
      </c>
      <c r="I45" s="122">
        <v>1.5</v>
      </c>
      <c r="J45" s="122">
        <v>1.73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2">
        <v>7.911</v>
      </c>
      <c r="I46" s="122">
        <v>9.736</v>
      </c>
      <c r="J46" s="122">
        <v>10.705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2">
        <v>3.7</v>
      </c>
      <c r="I47" s="122">
        <v>4.536</v>
      </c>
      <c r="J47" s="122">
        <v>4.934</v>
      </c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2">
        <v>115.822</v>
      </c>
      <c r="I48" s="122">
        <v>141.58</v>
      </c>
      <c r="J48" s="122">
        <v>144.306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2">
        <v>36.006</v>
      </c>
      <c r="I49" s="122">
        <v>45</v>
      </c>
      <c r="J49" s="122">
        <v>49.8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3">
        <v>263.995</v>
      </c>
      <c r="I50" s="124">
        <v>306.886</v>
      </c>
      <c r="J50" s="124">
        <v>330.64500000000004</v>
      </c>
      <c r="K50" s="42">
        <f>IF(I50&gt;0,100*J50/I50,0)</f>
        <v>107.74196281355293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3">
        <v>15.039</v>
      </c>
      <c r="I52" s="124">
        <v>24.003</v>
      </c>
      <c r="J52" s="124">
        <v>17</v>
      </c>
      <c r="K52" s="42">
        <f>IF(I52&gt;0,100*J52/I52,0)</f>
        <v>70.82448027329917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2">
        <v>452.711</v>
      </c>
      <c r="I54" s="122">
        <v>590.299</v>
      </c>
      <c r="J54" s="122">
        <v>482.732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2">
        <v>1321.643</v>
      </c>
      <c r="I55" s="122">
        <v>2148.687</v>
      </c>
      <c r="J55" s="122">
        <v>1646.384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>
        <v>402.92</v>
      </c>
      <c r="I56" s="122">
        <v>682.21</v>
      </c>
      <c r="J56" s="122">
        <v>437.7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>
        <v>7.515</v>
      </c>
      <c r="I57" s="122">
        <v>9.662</v>
      </c>
      <c r="J57" s="122">
        <v>8.588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2">
        <v>569.522</v>
      </c>
      <c r="I58" s="122">
        <v>1089.161</v>
      </c>
      <c r="J58" s="122">
        <v>741.792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3">
        <v>2754.3109999999997</v>
      </c>
      <c r="I59" s="124">
        <v>4520.019</v>
      </c>
      <c r="J59" s="124">
        <v>3317.196</v>
      </c>
      <c r="K59" s="42">
        <f>IF(I59&gt;0,100*J59/I59,0)</f>
        <v>73.38898354188333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2">
        <v>33.006</v>
      </c>
      <c r="I61" s="122">
        <v>43</v>
      </c>
      <c r="J61" s="122">
        <v>30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2">
        <v>1.048</v>
      </c>
      <c r="I62" s="122">
        <v>1.175</v>
      </c>
      <c r="J62" s="122">
        <v>1.316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2">
        <v>253.21</v>
      </c>
      <c r="I63" s="122">
        <v>356.74</v>
      </c>
      <c r="J63" s="122">
        <v>247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3">
        <v>287.264</v>
      </c>
      <c r="I64" s="124">
        <v>400.915</v>
      </c>
      <c r="J64" s="124">
        <v>278.316</v>
      </c>
      <c r="K64" s="42">
        <f>IF(I64&gt;0,100*J64/I64,0)</f>
        <v>69.42020128955015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3">
        <v>94.223</v>
      </c>
      <c r="I66" s="124">
        <v>98.111</v>
      </c>
      <c r="J66" s="124">
        <v>50.305</v>
      </c>
      <c r="K66" s="42">
        <f>IF(I66&gt;0,100*J66/I66,0)</f>
        <v>51.27355750119762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2">
        <v>423.77</v>
      </c>
      <c r="I68" s="122">
        <v>562.877</v>
      </c>
      <c r="J68" s="122">
        <v>573.74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2">
        <v>7.401</v>
      </c>
      <c r="I69" s="122">
        <v>7.576</v>
      </c>
      <c r="J69" s="122">
        <v>6.575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3">
        <v>431.171</v>
      </c>
      <c r="I70" s="124">
        <v>570.453</v>
      </c>
      <c r="J70" s="124">
        <v>580.315</v>
      </c>
      <c r="K70" s="42">
        <f>IF(I70&gt;0,100*J70/I70,0)</f>
        <v>101.72880149635466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2">
        <v>2.395</v>
      </c>
      <c r="I72" s="122">
        <v>2.837</v>
      </c>
      <c r="J72" s="122">
        <v>0.719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2">
        <v>64.843</v>
      </c>
      <c r="I73" s="122">
        <v>108.532</v>
      </c>
      <c r="J73" s="122">
        <v>70.156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2">
        <v>33.707</v>
      </c>
      <c r="I74" s="122">
        <v>63.9</v>
      </c>
      <c r="J74" s="122">
        <v>54.5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2">
        <v>11.331</v>
      </c>
      <c r="I75" s="122">
        <v>10.985</v>
      </c>
      <c r="J75" s="122">
        <v>7.451952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2">
        <v>33.661</v>
      </c>
      <c r="I76" s="122">
        <v>28.134</v>
      </c>
      <c r="J76" s="122">
        <v>20.179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2">
        <v>1.476</v>
      </c>
      <c r="I77" s="122">
        <v>1.074</v>
      </c>
      <c r="J77" s="122">
        <v>0.97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2">
        <v>5.841</v>
      </c>
      <c r="I78" s="122">
        <v>9.91</v>
      </c>
      <c r="J78" s="122">
        <v>11.724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2">
        <v>4.438</v>
      </c>
      <c r="I79" s="122">
        <v>6.39</v>
      </c>
      <c r="J79" s="122">
        <v>6.39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3">
        <v>157.692</v>
      </c>
      <c r="I80" s="124">
        <v>231.76200000000003</v>
      </c>
      <c r="J80" s="124">
        <v>172.08995199999998</v>
      </c>
      <c r="K80" s="42">
        <f>IF(I80&gt;0,100*J80/I80,0)</f>
        <v>74.25287665795081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2">
        <v>2.484</v>
      </c>
      <c r="I82" s="122">
        <v>2.9</v>
      </c>
      <c r="J82" s="122">
        <v>2.068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2">
        <v>13.733</v>
      </c>
      <c r="I83" s="122">
        <v>15</v>
      </c>
      <c r="J83" s="122">
        <v>11.329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3">
        <v>16.217</v>
      </c>
      <c r="I84" s="124">
        <v>17.9</v>
      </c>
      <c r="J84" s="124">
        <v>13.397</v>
      </c>
      <c r="K84" s="42">
        <f>IF(I84&gt;0,100*J84/I84,0)</f>
        <v>74.84357541899442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/>
      <c r="D86" s="31"/>
      <c r="E86" s="31"/>
      <c r="F86" s="32"/>
      <c r="G86" s="32"/>
      <c r="H86" s="122">
        <v>5092.7517</v>
      </c>
      <c r="I86" s="122">
        <v>7382.400300539007</v>
      </c>
      <c r="J86" s="122">
        <v>6001.2125925372375</v>
      </c>
      <c r="K86" s="33">
        <f>IF(I86&gt;0,100*J86/I86,0)</f>
        <v>81.29080445690644</v>
      </c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/>
      <c r="D89" s="54"/>
      <c r="E89" s="54"/>
      <c r="F89" s="55"/>
      <c r="G89" s="41"/>
      <c r="H89" s="127">
        <v>5092.7517</v>
      </c>
      <c r="I89" s="128">
        <v>7382.400300539007</v>
      </c>
      <c r="J89" s="128">
        <v>6001.2125925372375</v>
      </c>
      <c r="K89" s="55">
        <f>IF(I89&gt;0,100*J89/I89,0)</f>
        <v>81.29080445690644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7"/>
  <sheetViews>
    <sheetView zoomScaleSheetLayoutView="70" workbookViewId="0" topLeftCell="A55">
      <selection activeCell="L81" sqref="L8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304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2013=100</v>
      </c>
      <c r="G7" s="24"/>
      <c r="H7" s="21" t="s">
        <v>303</v>
      </c>
      <c r="I7" s="22" t="s">
        <v>303</v>
      </c>
      <c r="J7" s="22">
        <v>3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>
        <v>61.38</v>
      </c>
      <c r="I9" s="122">
        <v>61.10217910328425</v>
      </c>
      <c r="J9" s="122">
        <v>61.49509076656534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>
        <v>58.368</v>
      </c>
      <c r="I10" s="122">
        <v>56.31010607604283</v>
      </c>
      <c r="J10" s="122">
        <v>56.34285331062136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>
        <v>324.667</v>
      </c>
      <c r="I11" s="122">
        <v>369.8484229869996</v>
      </c>
      <c r="J11" s="122">
        <v>367.86259176898056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>
        <v>285.199</v>
      </c>
      <c r="I12" s="122">
        <v>251.44312602190868</v>
      </c>
      <c r="J12" s="122">
        <v>250.63320714289097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3">
        <v>729.614</v>
      </c>
      <c r="I13" s="124">
        <v>738.7038341882354</v>
      </c>
      <c r="J13" s="124">
        <v>736.3337429890582</v>
      </c>
      <c r="K13" s="42">
        <f>IF(I13&gt;0,100*J13/I13,0)</f>
        <v>99.67915542203978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>
        <v>1.35</v>
      </c>
      <c r="I15" s="124">
        <v>1.257</v>
      </c>
      <c r="J15" s="124">
        <v>1.911</v>
      </c>
      <c r="K15" s="42">
        <f>IF(I15&gt;0,100*J15/I15,0)</f>
        <v>152.02863961813844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3">
        <v>0.428</v>
      </c>
      <c r="I17" s="124">
        <v>0.776</v>
      </c>
      <c r="J17" s="124">
        <v>1.009</v>
      </c>
      <c r="K17" s="42">
        <f>IF(I17&gt;0,100*J17/I17,0)</f>
        <v>130.02577319587627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2">
        <v>589.99</v>
      </c>
      <c r="I19" s="122">
        <v>570.801</v>
      </c>
      <c r="J19" s="122">
        <v>784.829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>
        <v>22.687</v>
      </c>
      <c r="I20" s="122">
        <v>10.342</v>
      </c>
      <c r="J20" s="122">
        <v>24.337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>
        <v>16.477</v>
      </c>
      <c r="I21" s="122">
        <v>10.063</v>
      </c>
      <c r="J21" s="122">
        <v>15.769</v>
      </c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3">
        <v>629.154</v>
      </c>
      <c r="I22" s="124">
        <v>591.206</v>
      </c>
      <c r="J22" s="124">
        <v>824.935</v>
      </c>
      <c r="K22" s="42">
        <f>IF(I22&gt;0,100*J22/I22,0)</f>
        <v>139.53427400939773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3">
        <v>582.742</v>
      </c>
      <c r="I24" s="124">
        <v>684.23</v>
      </c>
      <c r="J24" s="124">
        <v>729.756</v>
      </c>
      <c r="K24" s="42">
        <f>IF(I24&gt;0,100*J24/I24,0)</f>
        <v>106.65361062800518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3">
        <v>1842.677</v>
      </c>
      <c r="I26" s="124">
        <v>1752.824</v>
      </c>
      <c r="J26" s="124">
        <v>2119.914</v>
      </c>
      <c r="K26" s="42">
        <f>IF(I26&gt;0,100*J26/I26,0)</f>
        <v>120.94277577212544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2">
        <v>143.589</v>
      </c>
      <c r="I28" s="122">
        <v>183.77</v>
      </c>
      <c r="J28" s="122">
        <v>136.888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>
        <v>23.298</v>
      </c>
      <c r="I29" s="122">
        <v>19.937</v>
      </c>
      <c r="J29" s="122">
        <v>37.753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2">
        <v>839.434</v>
      </c>
      <c r="I30" s="122">
        <v>833.052</v>
      </c>
      <c r="J30" s="122">
        <v>948.394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3">
        <v>1006.3209999999999</v>
      </c>
      <c r="I31" s="124">
        <v>1036.759</v>
      </c>
      <c r="J31" s="124">
        <v>1123.035</v>
      </c>
      <c r="K31" s="42">
        <f>IF(I31&gt;0,100*J31/I31,0)</f>
        <v>108.3217025364622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2">
        <v>1803.155</v>
      </c>
      <c r="I33" s="122">
        <v>2435.985</v>
      </c>
      <c r="J33" s="122">
        <v>2054.149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2">
        <v>60.004</v>
      </c>
      <c r="I34" s="122">
        <v>70.91</v>
      </c>
      <c r="J34" s="122">
        <v>72.233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2">
        <v>47.5785</v>
      </c>
      <c r="I35" s="122">
        <v>135.953</v>
      </c>
      <c r="J35" s="122">
        <v>106.374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2">
        <v>838.204</v>
      </c>
      <c r="I36" s="122">
        <v>1101.283</v>
      </c>
      <c r="J36" s="122">
        <v>1056.183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3">
        <v>2748.9415</v>
      </c>
      <c r="I37" s="124">
        <v>3744.131</v>
      </c>
      <c r="J37" s="124">
        <v>3288.939</v>
      </c>
      <c r="K37" s="42">
        <f>IF(I37&gt;0,100*J37/I37,0)</f>
        <v>87.84251939902744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3">
        <v>41.149</v>
      </c>
      <c r="I39" s="124">
        <v>45.907</v>
      </c>
      <c r="J39" s="124">
        <v>48.947</v>
      </c>
      <c r="K39" s="42">
        <f>IF(I39&gt;0,100*J39/I39,0)</f>
        <v>106.62208377807309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2">
        <v>19.47</v>
      </c>
      <c r="I41" s="122">
        <v>23.81</v>
      </c>
      <c r="J41" s="122">
        <v>20.487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2">
        <v>432.471</v>
      </c>
      <c r="I42" s="122">
        <v>504.574</v>
      </c>
      <c r="J42" s="122">
        <v>652.761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2">
        <v>159.062</v>
      </c>
      <c r="I43" s="122">
        <v>178.011</v>
      </c>
      <c r="J43" s="122">
        <v>172.307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>
        <v>0.248</v>
      </c>
      <c r="I44" s="122">
        <v>0.176</v>
      </c>
      <c r="J44" s="122">
        <v>0.176</v>
      </c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2">
        <v>6.589</v>
      </c>
      <c r="I45" s="122">
        <v>5.596</v>
      </c>
      <c r="J45" s="122">
        <v>9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2">
        <v>37.68</v>
      </c>
      <c r="I46" s="122">
        <v>97.411</v>
      </c>
      <c r="J46" s="122">
        <v>9.377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2">
        <v>15.908</v>
      </c>
      <c r="I47" s="122">
        <v>19.525</v>
      </c>
      <c r="J47" s="122">
        <v>20.972</v>
      </c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2">
        <v>858.246</v>
      </c>
      <c r="I48" s="122">
        <v>1047.859</v>
      </c>
      <c r="J48" s="122">
        <v>1069.08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2">
        <v>183.121</v>
      </c>
      <c r="I49" s="122">
        <v>200.518</v>
      </c>
      <c r="J49" s="122">
        <v>235.983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3">
        <v>1712.795</v>
      </c>
      <c r="I50" s="124">
        <v>2077.48</v>
      </c>
      <c r="J50" s="124">
        <v>2190.143</v>
      </c>
      <c r="K50" s="42">
        <f>IF(I50&gt;0,100*J50/I50,0)</f>
        <v>105.42306063114927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3">
        <v>113.586</v>
      </c>
      <c r="I52" s="124">
        <v>177.623</v>
      </c>
      <c r="J52" s="124">
        <v>133.505</v>
      </c>
      <c r="K52" s="42">
        <f>IF(I52&gt;0,100*J52/I52,0)</f>
        <v>75.16200041661271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2">
        <v>3229.816</v>
      </c>
      <c r="I54" s="122">
        <v>4538.925</v>
      </c>
      <c r="J54" s="122">
        <v>3586.25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2">
        <v>8910.358</v>
      </c>
      <c r="I55" s="122">
        <v>15633.661</v>
      </c>
      <c r="J55" s="122">
        <v>12115.053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>
        <v>2980.3085</v>
      </c>
      <c r="I56" s="122">
        <v>4775.469</v>
      </c>
      <c r="J56" s="122">
        <v>3908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>
        <v>17.32</v>
      </c>
      <c r="I57" s="122">
        <v>22.187</v>
      </c>
      <c r="J57" s="122">
        <v>21.938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2">
        <v>4015.5385</v>
      </c>
      <c r="I58" s="122">
        <v>8059.788</v>
      </c>
      <c r="J58" s="122">
        <v>5492.083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3">
        <v>19153.340999999997</v>
      </c>
      <c r="I59" s="124">
        <v>33030.03</v>
      </c>
      <c r="J59" s="124">
        <v>25123.323999999997</v>
      </c>
      <c r="K59" s="42">
        <f>IF(I59&gt;0,100*J59/I59,0)</f>
        <v>76.06206836627155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2">
        <v>267.697</v>
      </c>
      <c r="I61" s="122">
        <v>323</v>
      </c>
      <c r="J61" s="122">
        <v>186.385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2">
        <v>4.6</v>
      </c>
      <c r="I62" s="122">
        <v>5.1</v>
      </c>
      <c r="J62" s="122">
        <v>4.316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2">
        <v>1930.6025</v>
      </c>
      <c r="I63" s="122">
        <v>2675.542</v>
      </c>
      <c r="J63" s="122">
        <v>1773.972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3">
        <v>2202.8995</v>
      </c>
      <c r="I64" s="124">
        <v>3003.642</v>
      </c>
      <c r="J64" s="124">
        <v>1964.673</v>
      </c>
      <c r="K64" s="42">
        <f>IF(I64&gt;0,100*J64/I64,0)</f>
        <v>65.40969263314337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3">
        <v>688.004</v>
      </c>
      <c r="I66" s="124">
        <v>944.17767</v>
      </c>
      <c r="J66" s="124">
        <v>624.071</v>
      </c>
      <c r="K66" s="42">
        <f>IF(I66&gt;0,100*J66/I66,0)</f>
        <v>66.09677604427989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2">
        <v>3135.879</v>
      </c>
      <c r="I68" s="122">
        <v>4152.044</v>
      </c>
      <c r="J68" s="122">
        <v>4245.68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2">
        <v>54.773</v>
      </c>
      <c r="I69" s="122">
        <v>28.859</v>
      </c>
      <c r="J69" s="122">
        <v>25.883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3">
        <v>3190.652</v>
      </c>
      <c r="I70" s="124">
        <v>4180.903</v>
      </c>
      <c r="J70" s="124">
        <v>4271.563</v>
      </c>
      <c r="K70" s="42">
        <f>IF(I70&gt;0,100*J70/I70,0)</f>
        <v>102.16843107816659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2">
        <v>6.10716</v>
      </c>
      <c r="I72" s="122">
        <v>11.808</v>
      </c>
      <c r="J72" s="122">
        <v>2.994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2">
        <v>334.52624</v>
      </c>
      <c r="I73" s="122">
        <v>650.89</v>
      </c>
      <c r="J73" s="122">
        <v>425.518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2">
        <v>232.579</v>
      </c>
      <c r="I74" s="122">
        <v>474.741</v>
      </c>
      <c r="J74" s="122">
        <v>397.2545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2">
        <v>8.22194</v>
      </c>
      <c r="I75" s="122">
        <v>14.756</v>
      </c>
      <c r="J75" s="122">
        <v>15.4375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2">
        <v>214.41057</v>
      </c>
      <c r="I76" s="122">
        <v>176.897</v>
      </c>
      <c r="J76" s="122">
        <v>126.8807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2">
        <v>4.452</v>
      </c>
      <c r="I77" s="122">
        <v>7.725</v>
      </c>
      <c r="J77" s="122">
        <v>7.266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2">
        <v>31.17739</v>
      </c>
      <c r="I78" s="122">
        <v>69.43</v>
      </c>
      <c r="J78" s="122">
        <v>102.851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2">
        <v>5.86703</v>
      </c>
      <c r="I79" s="122">
        <v>5.721</v>
      </c>
      <c r="J79" s="122">
        <v>8.2795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3">
        <v>837.34133</v>
      </c>
      <c r="I80" s="124">
        <v>1411.9679999999998</v>
      </c>
      <c r="J80" s="124">
        <v>1086.4812000000002</v>
      </c>
      <c r="K80" s="42">
        <f>IF(I80&gt;0,100*J80/I80,0)</f>
        <v>76.94800448735384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2">
        <v>16.302</v>
      </c>
      <c r="I82" s="122">
        <v>20.223</v>
      </c>
      <c r="J82" s="122">
        <v>14.394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2">
        <v>98.879</v>
      </c>
      <c r="I83" s="122">
        <v>108</v>
      </c>
      <c r="J83" s="122">
        <v>81.5677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3">
        <v>115.18100000000001</v>
      </c>
      <c r="I84" s="124">
        <v>128.223</v>
      </c>
      <c r="J84" s="124">
        <v>95.96170000000001</v>
      </c>
      <c r="K84" s="42">
        <f>IF(I84&gt;0,100*J84/I84,0)</f>
        <v>74.83969334674745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/>
      <c r="D86" s="31"/>
      <c r="E86" s="31"/>
      <c r="F86" s="32"/>
      <c r="G86" s="32"/>
      <c r="H86" s="122">
        <v>35596.176329999995</v>
      </c>
      <c r="I86" s="122">
        <v>53549.84050418823</v>
      </c>
      <c r="J86" s="122">
        <v>44364.50164298907</v>
      </c>
      <c r="K86" s="33">
        <f>IF(I86&gt;0,100*J86/I86,0)</f>
        <v>82.84712190602929</v>
      </c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/>
      <c r="D89" s="54"/>
      <c r="E89" s="54"/>
      <c r="F89" s="55"/>
      <c r="G89" s="41"/>
      <c r="H89" s="127">
        <v>35596.176329999995</v>
      </c>
      <c r="I89" s="128">
        <v>53549.84050418823</v>
      </c>
      <c r="J89" s="128">
        <v>44364.50164298907</v>
      </c>
      <c r="K89" s="55">
        <f>IF(I89&gt;0,100*J89/I89,0)</f>
        <v>82.84712190602929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2013=100</v>
      </c>
      <c r="G7" s="24"/>
      <c r="H7" s="21" t="s">
        <v>303</v>
      </c>
      <c r="I7" s="22" t="s">
        <v>303</v>
      </c>
      <c r="J7" s="22">
        <v>3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/>
      <c r="I9" s="122"/>
      <c r="J9" s="122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>
        <v>0.52</v>
      </c>
      <c r="I10" s="122">
        <v>0.31652173913043474</v>
      </c>
      <c r="J10" s="122">
        <v>0.03873251684017146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>
        <v>0.013</v>
      </c>
      <c r="I11" s="122">
        <v>0.006506666666666666</v>
      </c>
      <c r="J11" s="122">
        <v>0.003625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>
        <v>0.013</v>
      </c>
      <c r="I12" s="122">
        <v>0.008137499999999999</v>
      </c>
      <c r="J12" s="122">
        <v>0.01316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3">
        <v>0.546</v>
      </c>
      <c r="I13" s="124">
        <v>0.3311659057971014</v>
      </c>
      <c r="J13" s="124">
        <v>0.05551751684017146</v>
      </c>
      <c r="K13" s="42">
        <f>IF(I13&gt;0,100*J13/I13,0)</f>
        <v>16.764261014896235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3"/>
      <c r="I17" s="124"/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2">
        <v>0.442</v>
      </c>
      <c r="I19" s="122">
        <v>0.4</v>
      </c>
      <c r="J19" s="122">
        <v>0.55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3">
        <v>0.442</v>
      </c>
      <c r="I22" s="124">
        <v>0.4</v>
      </c>
      <c r="J22" s="124">
        <v>0.55</v>
      </c>
      <c r="K22" s="42">
        <f>IF(I22&gt;0,100*J22/I22,0)</f>
        <v>137.5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3">
        <v>16.521</v>
      </c>
      <c r="I24" s="124">
        <v>21.585</v>
      </c>
      <c r="J24" s="124">
        <v>18.815</v>
      </c>
      <c r="K24" s="42">
        <f>IF(I24&gt;0,100*J24/I24,0)</f>
        <v>87.167014130183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3">
        <v>8.118</v>
      </c>
      <c r="I26" s="124">
        <v>11.386</v>
      </c>
      <c r="J26" s="124">
        <v>8.98</v>
      </c>
      <c r="K26" s="42">
        <f>IF(I26&gt;0,100*J26/I26,0)</f>
        <v>78.86878622870192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2">
        <v>4.723</v>
      </c>
      <c r="I28" s="122">
        <v>13.406</v>
      </c>
      <c r="J28" s="122">
        <v>8.652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>
        <v>4.329</v>
      </c>
      <c r="I29" s="122">
        <v>19.014</v>
      </c>
      <c r="J29" s="122">
        <v>39.24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2">
        <v>20.599</v>
      </c>
      <c r="I30" s="122">
        <v>30.228</v>
      </c>
      <c r="J30" s="122">
        <v>34.128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3">
        <v>29.651</v>
      </c>
      <c r="I31" s="124">
        <v>62.648</v>
      </c>
      <c r="J31" s="124">
        <v>82.02000000000001</v>
      </c>
      <c r="K31" s="42">
        <f>IF(I31&gt;0,100*J31/I31,0)</f>
        <v>130.92197675903464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2">
        <v>3.493</v>
      </c>
      <c r="I33" s="122">
        <v>4.263</v>
      </c>
      <c r="J33" s="122">
        <v>3.171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2">
        <v>3.623</v>
      </c>
      <c r="I34" s="122">
        <v>4.103</v>
      </c>
      <c r="J34" s="122">
        <v>4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2">
        <v>23.777</v>
      </c>
      <c r="I35" s="122">
        <v>50.099</v>
      </c>
      <c r="J35" s="122">
        <v>43.207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2">
        <v>83.138</v>
      </c>
      <c r="I36" s="122">
        <v>69.422</v>
      </c>
      <c r="J36" s="122">
        <v>130.286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3">
        <v>114.031</v>
      </c>
      <c r="I37" s="124">
        <v>127.887</v>
      </c>
      <c r="J37" s="124">
        <v>180.664</v>
      </c>
      <c r="K37" s="42">
        <f>IF(I37&gt;0,100*J37/I37,0)</f>
        <v>141.2684635654914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3">
        <v>2.209</v>
      </c>
      <c r="I39" s="124">
        <v>3.729</v>
      </c>
      <c r="J39" s="124">
        <v>2.804</v>
      </c>
      <c r="K39" s="42">
        <f>IF(I39&gt;0,100*J39/I39,0)</f>
        <v>75.19442209707695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2">
        <v>2.883</v>
      </c>
      <c r="I41" s="122">
        <v>8.418</v>
      </c>
      <c r="J41" s="122">
        <v>2.145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2"/>
      <c r="I42" s="122"/>
      <c r="J42" s="122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2"/>
      <c r="I43" s="122"/>
      <c r="J43" s="122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2">
        <v>1.55</v>
      </c>
      <c r="I45" s="122">
        <v>2.6</v>
      </c>
      <c r="J45" s="122">
        <v>2.299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2"/>
      <c r="I46" s="122"/>
      <c r="J46" s="122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2"/>
      <c r="I47" s="122"/>
      <c r="J47" s="122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2">
        <v>1.75</v>
      </c>
      <c r="I48" s="122">
        <v>2.553</v>
      </c>
      <c r="J48" s="122">
        <v>2.35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2">
        <v>0.05</v>
      </c>
      <c r="I49" s="122">
        <v>0.511</v>
      </c>
      <c r="J49" s="122">
        <v>0.45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3">
        <v>6.233</v>
      </c>
      <c r="I50" s="124">
        <v>14.081999999999997</v>
      </c>
      <c r="J50" s="124">
        <v>7.244000000000001</v>
      </c>
      <c r="K50" s="42">
        <f>IF(I50&gt;0,100*J50/I50,0)</f>
        <v>51.441556597074296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3">
        <v>11.024</v>
      </c>
      <c r="I52" s="124">
        <v>27.673</v>
      </c>
      <c r="J52" s="124">
        <v>5.589319316688568</v>
      </c>
      <c r="K52" s="42">
        <f>IF(I52&gt;0,100*J52/I52,0)</f>
        <v>20.197735398000102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2">
        <v>26.807</v>
      </c>
      <c r="I54" s="122">
        <v>69.79</v>
      </c>
      <c r="J54" s="122">
        <v>34.915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2">
        <v>91</v>
      </c>
      <c r="I55" s="122">
        <v>321.957</v>
      </c>
      <c r="J55" s="122">
        <v>110.419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>
        <v>13.2</v>
      </c>
      <c r="I56" s="122">
        <v>39.31875</v>
      </c>
      <c r="J56" s="122">
        <v>13.22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>
        <v>2.79</v>
      </c>
      <c r="I57" s="122">
        <v>14.14</v>
      </c>
      <c r="J57" s="122">
        <v>4.033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2">
        <v>64.274</v>
      </c>
      <c r="I58" s="122">
        <v>286.641</v>
      </c>
      <c r="J58" s="122">
        <v>83.233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3">
        <v>198.071</v>
      </c>
      <c r="I59" s="124">
        <v>731.84675</v>
      </c>
      <c r="J59" s="124">
        <v>245.82</v>
      </c>
      <c r="K59" s="42">
        <f>IF(I59&gt;0,100*J59/I59,0)</f>
        <v>33.588999336268145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2">
        <v>30.45</v>
      </c>
      <c r="I61" s="122">
        <v>39.3</v>
      </c>
      <c r="J61" s="122">
        <v>25.943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2">
        <v>37.927</v>
      </c>
      <c r="I62" s="122">
        <v>21.5</v>
      </c>
      <c r="J62" s="122">
        <v>21.781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2">
        <v>49.6</v>
      </c>
      <c r="I63" s="122">
        <v>32.019</v>
      </c>
      <c r="J63" s="122">
        <v>19.5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3">
        <v>117.977</v>
      </c>
      <c r="I64" s="124">
        <v>92.81899999999999</v>
      </c>
      <c r="J64" s="124">
        <v>67.224</v>
      </c>
      <c r="K64" s="42">
        <f>IF(I64&gt;0,100*J64/I64,0)</f>
        <v>72.4248268134757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3">
        <v>38.188</v>
      </c>
      <c r="I66" s="124">
        <v>52.523</v>
      </c>
      <c r="J66" s="124">
        <v>37.045</v>
      </c>
      <c r="K66" s="42">
        <f>IF(I66&gt;0,100*J66/I66,0)</f>
        <v>70.5310054642728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2">
        <v>107.922</v>
      </c>
      <c r="I68" s="122">
        <v>274.75</v>
      </c>
      <c r="J68" s="122">
        <v>170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2">
        <v>29.585</v>
      </c>
      <c r="I69" s="122">
        <v>71.2</v>
      </c>
      <c r="J69" s="122">
        <v>40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3">
        <v>137.507</v>
      </c>
      <c r="I70" s="124">
        <v>345.95</v>
      </c>
      <c r="J70" s="124">
        <v>210</v>
      </c>
      <c r="K70" s="42">
        <f>IF(I70&gt;0,100*J70/I70,0)</f>
        <v>60.70241364359011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2">
        <v>49.925</v>
      </c>
      <c r="I72" s="122">
        <v>52.609</v>
      </c>
      <c r="J72" s="122">
        <v>53.186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2">
        <v>38.151</v>
      </c>
      <c r="I73" s="122">
        <v>47.553</v>
      </c>
      <c r="J73" s="122">
        <v>44.5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2">
        <v>739.669</v>
      </c>
      <c r="I74" s="122">
        <v>1851.667</v>
      </c>
      <c r="J74" s="122">
        <v>771.255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2">
        <v>258.994</v>
      </c>
      <c r="I75" s="122">
        <v>687.281</v>
      </c>
      <c r="J75" s="122">
        <v>412.975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2">
        <v>26.045</v>
      </c>
      <c r="I76" s="122">
        <v>25.984</v>
      </c>
      <c r="J76" s="122">
        <v>33.718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2">
        <v>696.18</v>
      </c>
      <c r="I77" s="122">
        <v>3595.872</v>
      </c>
      <c r="J77" s="122">
        <v>1015.697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2">
        <v>242.885</v>
      </c>
      <c r="I78" s="122">
        <v>394.357</v>
      </c>
      <c r="J78" s="122">
        <v>297.5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2">
        <v>462.394</v>
      </c>
      <c r="I79" s="122">
        <v>578.222</v>
      </c>
      <c r="J79" s="122">
        <v>492.798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3">
        <v>2514.2430000000004</v>
      </c>
      <c r="I80" s="124">
        <v>7233.544999999999</v>
      </c>
      <c r="J80" s="124">
        <v>3121.629</v>
      </c>
      <c r="K80" s="42">
        <f>IF(I80&gt;0,100*J80/I80,0)</f>
        <v>43.154898462648674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2">
        <v>0.184</v>
      </c>
      <c r="I82" s="122">
        <v>0.072</v>
      </c>
      <c r="J82" s="122">
        <v>0.072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2">
        <v>0.01</v>
      </c>
      <c r="I83" s="122">
        <v>0.04</v>
      </c>
      <c r="J83" s="122">
        <v>0.04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3">
        <v>0.194</v>
      </c>
      <c r="I84" s="124">
        <v>0.11199999999999999</v>
      </c>
      <c r="J84" s="124">
        <v>0.11199999999999999</v>
      </c>
      <c r="K84" s="42">
        <f>IF(I84&gt;0,100*J84/I84,0)</f>
        <v>100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/>
      <c r="D86" s="31"/>
      <c r="E86" s="31"/>
      <c r="F86" s="32"/>
      <c r="G86" s="32"/>
      <c r="H86" s="122">
        <v>3194.9550000000004</v>
      </c>
      <c r="I86" s="122">
        <v>8726.516915905795</v>
      </c>
      <c r="J86" s="122">
        <v>3988.551836833529</v>
      </c>
      <c r="K86" s="33">
        <f>IF(I86&gt;0,100*J86/I86,0)</f>
        <v>45.706114768007936</v>
      </c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/>
      <c r="D89" s="54"/>
      <c r="E89" s="54"/>
      <c r="F89" s="55"/>
      <c r="G89" s="41"/>
      <c r="H89" s="127">
        <v>3194.9550000000004</v>
      </c>
      <c r="I89" s="128">
        <v>8726.516915905795</v>
      </c>
      <c r="J89" s="128">
        <v>3988.551836833529</v>
      </c>
      <c r="K89" s="55">
        <f>IF(I89&gt;0,100*J89/I89,0)</f>
        <v>45.706114768007936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7"/>
  <sheetViews>
    <sheetView zoomScaleSheetLayoutView="70" workbookViewId="0" topLeftCell="B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2013=100</v>
      </c>
      <c r="G7" s="24"/>
      <c r="H7" s="21" t="s">
        <v>303</v>
      </c>
      <c r="I7" s="22" t="s">
        <v>303</v>
      </c>
      <c r="J7" s="22">
        <v>3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/>
      <c r="I9" s="122"/>
      <c r="J9" s="122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>
        <v>0.108</v>
      </c>
      <c r="I10" s="122">
        <v>0.05317565217391304</v>
      </c>
      <c r="J10" s="122">
        <v>0.005423198690192219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>
        <v>0.003</v>
      </c>
      <c r="I11" s="122">
        <v>0.00101504</v>
      </c>
      <c r="J11" s="122">
        <v>0.00058029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>
        <v>0.002</v>
      </c>
      <c r="I12" s="122">
        <v>0.0012599291249999998</v>
      </c>
      <c r="J12" s="122">
        <v>0.0016850063999999999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3">
        <v>0.113</v>
      </c>
      <c r="I13" s="124">
        <v>0.05545062129891304</v>
      </c>
      <c r="J13" s="124">
        <v>0.007688495090192218</v>
      </c>
      <c r="K13" s="42">
        <f>IF(I13&gt;0,100*J13/I13,0)</f>
        <v>13.865480512376026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3"/>
      <c r="I17" s="124"/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2">
        <v>0.123</v>
      </c>
      <c r="I19" s="122">
        <v>0.109</v>
      </c>
      <c r="J19" s="122">
        <v>0.11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3">
        <v>0.123</v>
      </c>
      <c r="I22" s="124">
        <v>0.109</v>
      </c>
      <c r="J22" s="124">
        <v>0.11</v>
      </c>
      <c r="K22" s="42">
        <f>IF(I22&gt;0,100*J22/I22,0)</f>
        <v>100.91743119266054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3">
        <v>2.822</v>
      </c>
      <c r="I24" s="124">
        <v>4.093</v>
      </c>
      <c r="J24" s="124">
        <v>3.763</v>
      </c>
      <c r="K24" s="42">
        <f>IF(I24&gt;0,100*J24/I24,0)</f>
        <v>91.93745419008063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3">
        <v>1.421</v>
      </c>
      <c r="I26" s="124">
        <v>2.07241</v>
      </c>
      <c r="J26" s="124">
        <v>1.543</v>
      </c>
      <c r="K26" s="42">
        <f>IF(I26&gt;0,100*J26/I26,0)</f>
        <v>74.45437920102681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2">
        <v>0.945</v>
      </c>
      <c r="I28" s="122">
        <v>2.69366</v>
      </c>
      <c r="J28" s="122">
        <v>2.08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2">
        <v>0.866</v>
      </c>
      <c r="I29" s="122">
        <v>5.157649999999999</v>
      </c>
      <c r="J29" s="122">
        <v>7.848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2">
        <v>4.058</v>
      </c>
      <c r="I30" s="122">
        <v>6.09486</v>
      </c>
      <c r="J30" s="122">
        <v>6.665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3">
        <v>5.869</v>
      </c>
      <c r="I31" s="124">
        <v>13.946169999999999</v>
      </c>
      <c r="J31" s="124">
        <v>16.593</v>
      </c>
      <c r="K31" s="42">
        <f>IF(I31&gt;0,100*J31/I31,0)</f>
        <v>118.97890245135403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2">
        <v>0.756</v>
      </c>
      <c r="I33" s="122">
        <v>0.8445900000000001</v>
      </c>
      <c r="J33" s="122">
        <v>0.497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2">
        <v>0.657</v>
      </c>
      <c r="I34" s="122">
        <v>0.68245</v>
      </c>
      <c r="J34" s="122">
        <v>0.685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2">
        <v>5.938</v>
      </c>
      <c r="I35" s="122">
        <v>10.51841</v>
      </c>
      <c r="J35" s="122">
        <v>8.3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2">
        <v>20.008</v>
      </c>
      <c r="I36" s="122">
        <v>14</v>
      </c>
      <c r="J36" s="122">
        <v>26.326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3">
        <v>27.358999999999998</v>
      </c>
      <c r="I37" s="124">
        <v>26.04545</v>
      </c>
      <c r="J37" s="124">
        <v>35.808</v>
      </c>
      <c r="K37" s="42">
        <f>IF(I37&gt;0,100*J37/I37,0)</f>
        <v>137.48274650658755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3">
        <v>0.426</v>
      </c>
      <c r="I39" s="124">
        <v>0.55501</v>
      </c>
      <c r="J39" s="124">
        <v>0.421</v>
      </c>
      <c r="K39" s="42">
        <f>IF(I39&gt;0,100*J39/I39,0)</f>
        <v>75.85448910830436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2">
        <v>0.443</v>
      </c>
      <c r="I41" s="122">
        <v>1.437</v>
      </c>
      <c r="J41" s="122">
        <v>0.429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2"/>
      <c r="I42" s="122"/>
      <c r="J42" s="122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2"/>
      <c r="I43" s="122"/>
      <c r="J43" s="122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2"/>
      <c r="I44" s="122"/>
      <c r="J44" s="122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2">
        <v>0.18</v>
      </c>
      <c r="I45" s="122">
        <v>0.295</v>
      </c>
      <c r="J45" s="122">
        <v>0.243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2"/>
      <c r="I46" s="122"/>
      <c r="J46" s="122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2"/>
      <c r="I47" s="122"/>
      <c r="J47" s="122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2">
        <v>0.28</v>
      </c>
      <c r="I48" s="122">
        <v>0.511</v>
      </c>
      <c r="J48" s="122">
        <v>0.423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2">
        <v>0.007</v>
      </c>
      <c r="I49" s="122">
        <v>0.046</v>
      </c>
      <c r="J49" s="122">
        <v>0.046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3">
        <v>0.91</v>
      </c>
      <c r="I50" s="124">
        <v>2.2889999999999997</v>
      </c>
      <c r="J50" s="124">
        <v>1.141</v>
      </c>
      <c r="K50" s="42">
        <f>IF(I50&gt;0,100*J50/I50,0)</f>
        <v>49.84709480122324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3">
        <v>2.425</v>
      </c>
      <c r="I52" s="124">
        <v>6.088</v>
      </c>
      <c r="J52" s="124">
        <v>1.152</v>
      </c>
      <c r="K52" s="42">
        <f>IF(I52&gt;0,100*J52/I52,0)</f>
        <v>18.922470433639944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2">
        <v>5.12</v>
      </c>
      <c r="I54" s="122">
        <v>14.258</v>
      </c>
      <c r="J54" s="122">
        <v>6.983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2">
        <v>18.5</v>
      </c>
      <c r="I55" s="122">
        <v>67.51906</v>
      </c>
      <c r="J55" s="122">
        <v>23.426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2">
        <v>2.376</v>
      </c>
      <c r="I56" s="122">
        <v>7.86375</v>
      </c>
      <c r="J56" s="122">
        <v>2.581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2">
        <v>0.501084</v>
      </c>
      <c r="I57" s="122">
        <v>2.73536</v>
      </c>
      <c r="J57" s="122">
        <v>0.78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2">
        <v>13.398</v>
      </c>
      <c r="I58" s="122">
        <v>61.09848</v>
      </c>
      <c r="J58" s="122">
        <v>16.91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3">
        <v>39.895084</v>
      </c>
      <c r="I59" s="124">
        <v>153.47465</v>
      </c>
      <c r="J59" s="124">
        <v>50.68000000000001</v>
      </c>
      <c r="K59" s="42">
        <f>IF(I59&gt;0,100*J59/I59,0)</f>
        <v>33.021740072383295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2">
        <v>7.9</v>
      </c>
      <c r="I61" s="122">
        <v>8.40463</v>
      </c>
      <c r="J61" s="122">
        <v>5.776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2">
        <v>7.5</v>
      </c>
      <c r="I62" s="122">
        <v>4.3</v>
      </c>
      <c r="J62" s="122">
        <v>4.341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2">
        <v>10.9</v>
      </c>
      <c r="I63" s="122">
        <v>6.72956</v>
      </c>
      <c r="J63" s="122">
        <v>4.209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3">
        <v>26.3</v>
      </c>
      <c r="I64" s="124">
        <v>19.434189999999997</v>
      </c>
      <c r="J64" s="124">
        <v>14.326</v>
      </c>
      <c r="K64" s="42">
        <f>IF(I64&gt;0,100*J64/I64,0)</f>
        <v>73.71544684908403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3">
        <v>7.206</v>
      </c>
      <c r="I66" s="124">
        <v>11.58756</v>
      </c>
      <c r="J66" s="124">
        <v>6.692</v>
      </c>
      <c r="K66" s="42">
        <f>IF(I66&gt;0,100*J66/I66,0)</f>
        <v>57.75158877278737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2">
        <v>21</v>
      </c>
      <c r="I68" s="122">
        <v>50.961</v>
      </c>
      <c r="J68" s="122">
        <v>31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2">
        <v>3.9</v>
      </c>
      <c r="I69" s="122">
        <v>9.53124</v>
      </c>
      <c r="J69" s="122">
        <v>5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3">
        <v>24.9</v>
      </c>
      <c r="I70" s="124">
        <v>60.492239999999995</v>
      </c>
      <c r="J70" s="124">
        <v>36</v>
      </c>
      <c r="K70" s="42">
        <f>IF(I70&gt;0,100*J70/I70,0)</f>
        <v>59.51176547603462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2">
        <v>9.4</v>
      </c>
      <c r="I72" s="122">
        <v>9.9885</v>
      </c>
      <c r="J72" s="122">
        <v>10.29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2">
        <v>6.345</v>
      </c>
      <c r="I73" s="122">
        <v>9.457</v>
      </c>
      <c r="J73" s="122">
        <v>8.5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2">
        <v>139.091</v>
      </c>
      <c r="I74" s="122">
        <v>361.477</v>
      </c>
      <c r="J74" s="122">
        <v>156.22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2">
        <v>53.902</v>
      </c>
      <c r="I75" s="122">
        <v>149.151</v>
      </c>
      <c r="J75" s="122">
        <v>96.38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2">
        <v>4.183</v>
      </c>
      <c r="I76" s="122">
        <v>4.97373</v>
      </c>
      <c r="J76" s="122">
        <v>6.326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2">
        <v>140.737</v>
      </c>
      <c r="I77" s="122">
        <v>749.387</v>
      </c>
      <c r="J77" s="122">
        <v>227.05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2">
        <v>43.573</v>
      </c>
      <c r="I78" s="122">
        <v>80.015</v>
      </c>
      <c r="J78" s="122">
        <v>59.3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2">
        <v>75.347</v>
      </c>
      <c r="I79" s="122">
        <v>106.35683</v>
      </c>
      <c r="J79" s="122">
        <v>90.872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3">
        <v>472.578</v>
      </c>
      <c r="I80" s="124">
        <v>1470.80606</v>
      </c>
      <c r="J80" s="124">
        <v>654.938</v>
      </c>
      <c r="K80" s="42">
        <f>IF(I80&gt;0,100*J80/I80,0)</f>
        <v>44.529188301005505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2">
        <v>0.06</v>
      </c>
      <c r="I82" s="122">
        <v>0.013</v>
      </c>
      <c r="J82" s="122">
        <v>0.015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2">
        <v>0.007</v>
      </c>
      <c r="I83" s="122">
        <v>0.007</v>
      </c>
      <c r="J83" s="122">
        <v>0.007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3">
        <v>0.067</v>
      </c>
      <c r="I84" s="124">
        <v>0.02</v>
      </c>
      <c r="J84" s="124">
        <v>0.022</v>
      </c>
      <c r="K84" s="42">
        <f>IF(I84&gt;0,100*J84/I84,0)</f>
        <v>109.99999999999999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/>
      <c r="D86" s="31"/>
      <c r="E86" s="31"/>
      <c r="F86" s="32"/>
      <c r="G86" s="32"/>
      <c r="H86" s="122">
        <v>612.414084</v>
      </c>
      <c r="I86" s="122">
        <v>1771.0681906212988</v>
      </c>
      <c r="J86" s="122">
        <v>823.1966884950903</v>
      </c>
      <c r="K86" s="33">
        <f>IF(I86&gt;0,100*J86/I86,0)</f>
        <v>46.480236777687765</v>
      </c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/>
      <c r="D89" s="54"/>
      <c r="E89" s="54"/>
      <c r="F89" s="55"/>
      <c r="G89" s="41"/>
      <c r="H89" s="127">
        <v>612.414084</v>
      </c>
      <c r="I89" s="128">
        <v>1771.0681906212988</v>
      </c>
      <c r="J89" s="128">
        <v>823.1966884950903</v>
      </c>
      <c r="K89" s="55">
        <f>IF(I89&gt;0,100*J89/I89,0)</f>
        <v>46.480236777687765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1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4.25">
      <c r="A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/>
      <c r="I9" s="122"/>
      <c r="J9" s="122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/>
      <c r="I10" s="122"/>
      <c r="J10" s="122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/>
      <c r="I11" s="122"/>
      <c r="J11" s="122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/>
      <c r="I12" s="122"/>
      <c r="J12" s="122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3"/>
      <c r="I13" s="124"/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3"/>
      <c r="I17" s="124"/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2"/>
      <c r="I19" s="122"/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3"/>
      <c r="I22" s="124"/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2154</v>
      </c>
      <c r="D24" s="39">
        <v>576</v>
      </c>
      <c r="E24" s="39">
        <v>650</v>
      </c>
      <c r="F24" s="40">
        <f>IF(D24&gt;0,100*E24/D24,0)</f>
        <v>112.84722222222223</v>
      </c>
      <c r="G24" s="41"/>
      <c r="H24" s="123">
        <v>5.052</v>
      </c>
      <c r="I24" s="124">
        <v>1.147</v>
      </c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67</v>
      </c>
      <c r="D26" s="39">
        <v>55</v>
      </c>
      <c r="E26" s="39">
        <v>150</v>
      </c>
      <c r="F26" s="40">
        <f>IF(D26&gt;0,100*E26/D26,0)</f>
        <v>272.72727272727275</v>
      </c>
      <c r="G26" s="41"/>
      <c r="H26" s="123">
        <v>0.335</v>
      </c>
      <c r="I26" s="124">
        <v>0.15</v>
      </c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>
        <v>2086</v>
      </c>
      <c r="D28" s="31">
        <v>1749</v>
      </c>
      <c r="E28" s="31">
        <v>1850</v>
      </c>
      <c r="F28" s="32"/>
      <c r="G28" s="32"/>
      <c r="H28" s="122">
        <v>7.065</v>
      </c>
      <c r="I28" s="122">
        <v>5.161</v>
      </c>
      <c r="J28" s="122"/>
      <c r="K28" s="33"/>
    </row>
    <row r="29" spans="1:11" s="34" customFormat="1" ht="11.25" customHeight="1">
      <c r="A29" s="36" t="s">
        <v>22</v>
      </c>
      <c r="B29" s="30"/>
      <c r="C29" s="31">
        <v>1350</v>
      </c>
      <c r="D29" s="31">
        <v>945</v>
      </c>
      <c r="E29" s="31">
        <v>839</v>
      </c>
      <c r="F29" s="32"/>
      <c r="G29" s="32"/>
      <c r="H29" s="122">
        <v>2.829</v>
      </c>
      <c r="I29" s="122">
        <v>0.85</v>
      </c>
      <c r="J29" s="122"/>
      <c r="K29" s="33"/>
    </row>
    <row r="30" spans="1:11" s="34" customFormat="1" ht="11.25" customHeight="1">
      <c r="A30" s="36" t="s">
        <v>23</v>
      </c>
      <c r="B30" s="30"/>
      <c r="C30" s="31">
        <v>107586</v>
      </c>
      <c r="D30" s="31">
        <v>85132</v>
      </c>
      <c r="E30" s="31">
        <v>85132</v>
      </c>
      <c r="F30" s="32"/>
      <c r="G30" s="32"/>
      <c r="H30" s="122">
        <v>261.367</v>
      </c>
      <c r="I30" s="122">
        <v>151.381</v>
      </c>
      <c r="J30" s="122"/>
      <c r="K30" s="33"/>
    </row>
    <row r="31" spans="1:11" s="43" customFormat="1" ht="11.25" customHeight="1">
      <c r="A31" s="44" t="s">
        <v>24</v>
      </c>
      <c r="B31" s="38"/>
      <c r="C31" s="39">
        <v>111022</v>
      </c>
      <c r="D31" s="39">
        <v>87826</v>
      </c>
      <c r="E31" s="39">
        <v>87821</v>
      </c>
      <c r="F31" s="40">
        <f>IF(D31&gt;0,100*E31/D31,0)</f>
        <v>99.99430692505636</v>
      </c>
      <c r="G31" s="41"/>
      <c r="H31" s="123">
        <v>271.261</v>
      </c>
      <c r="I31" s="124">
        <v>157.392</v>
      </c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24</v>
      </c>
      <c r="D33" s="31">
        <v>32</v>
      </c>
      <c r="E33" s="31">
        <v>30</v>
      </c>
      <c r="F33" s="32"/>
      <c r="G33" s="32"/>
      <c r="H33" s="122">
        <v>0.102</v>
      </c>
      <c r="I33" s="122">
        <v>0.117</v>
      </c>
      <c r="J33" s="122"/>
      <c r="K33" s="33"/>
    </row>
    <row r="34" spans="1:11" s="34" customFormat="1" ht="11.25" customHeight="1">
      <c r="A34" s="36" t="s">
        <v>26</v>
      </c>
      <c r="B34" s="30"/>
      <c r="C34" s="31">
        <v>15</v>
      </c>
      <c r="D34" s="31">
        <v>8</v>
      </c>
      <c r="E34" s="31">
        <v>9</v>
      </c>
      <c r="F34" s="32"/>
      <c r="G34" s="32"/>
      <c r="H34" s="122">
        <v>0.067</v>
      </c>
      <c r="I34" s="122">
        <v>0.02</v>
      </c>
      <c r="J34" s="122"/>
      <c r="K34" s="33"/>
    </row>
    <row r="35" spans="1:11" s="34" customFormat="1" ht="11.25" customHeight="1">
      <c r="A35" s="36" t="s">
        <v>27</v>
      </c>
      <c r="B35" s="30"/>
      <c r="C35" s="31">
        <v>148</v>
      </c>
      <c r="D35" s="31">
        <v>150</v>
      </c>
      <c r="E35" s="31">
        <v>180</v>
      </c>
      <c r="F35" s="32"/>
      <c r="G35" s="32"/>
      <c r="H35" s="122">
        <v>0.751</v>
      </c>
      <c r="I35" s="122">
        <v>0.5</v>
      </c>
      <c r="J35" s="122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2"/>
      <c r="I36" s="122"/>
      <c r="J36" s="122"/>
      <c r="K36" s="33"/>
    </row>
    <row r="37" spans="1:11" s="43" customFormat="1" ht="11.25" customHeight="1">
      <c r="A37" s="37" t="s">
        <v>29</v>
      </c>
      <c r="B37" s="38"/>
      <c r="C37" s="39">
        <v>187</v>
      </c>
      <c r="D37" s="39">
        <v>190</v>
      </c>
      <c r="E37" s="39">
        <v>219</v>
      </c>
      <c r="F37" s="40">
        <f>IF(D37&gt;0,100*E37/D37,0)</f>
        <v>115.26315789473684</v>
      </c>
      <c r="G37" s="41"/>
      <c r="H37" s="123">
        <v>0.9199999999999999</v>
      </c>
      <c r="I37" s="124">
        <v>0.637</v>
      </c>
      <c r="J37" s="12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8</v>
      </c>
      <c r="D39" s="39">
        <v>8</v>
      </c>
      <c r="E39" s="39">
        <v>25</v>
      </c>
      <c r="F39" s="40">
        <f>IF(D39&gt;0,100*E39/D39,0)</f>
        <v>312.5</v>
      </c>
      <c r="G39" s="41"/>
      <c r="H39" s="123">
        <v>0.008</v>
      </c>
      <c r="I39" s="124">
        <v>0.008</v>
      </c>
      <c r="J39" s="12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>
        <v>25</v>
      </c>
      <c r="D41" s="31">
        <v>6</v>
      </c>
      <c r="E41" s="31"/>
      <c r="F41" s="32"/>
      <c r="G41" s="32"/>
      <c r="H41" s="122">
        <v>0.078</v>
      </c>
      <c r="I41" s="122">
        <v>0.009</v>
      </c>
      <c r="J41" s="122"/>
      <c r="K41" s="33"/>
    </row>
    <row r="42" spans="1:11" s="34" customFormat="1" ht="11.25" customHeight="1">
      <c r="A42" s="36" t="s">
        <v>32</v>
      </c>
      <c r="B42" s="30"/>
      <c r="C42" s="31">
        <v>409</v>
      </c>
      <c r="D42" s="31">
        <v>351</v>
      </c>
      <c r="E42" s="31">
        <v>400</v>
      </c>
      <c r="F42" s="32"/>
      <c r="G42" s="32"/>
      <c r="H42" s="122">
        <v>1.496</v>
      </c>
      <c r="I42" s="122">
        <v>1.062</v>
      </c>
      <c r="J42" s="122"/>
      <c r="K42" s="33"/>
    </row>
    <row r="43" spans="1:11" s="34" customFormat="1" ht="11.25" customHeight="1">
      <c r="A43" s="36" t="s">
        <v>33</v>
      </c>
      <c r="B43" s="30"/>
      <c r="C43" s="31">
        <v>29</v>
      </c>
      <c r="D43" s="31">
        <v>50</v>
      </c>
      <c r="E43" s="31">
        <v>40</v>
      </c>
      <c r="F43" s="32"/>
      <c r="G43" s="32"/>
      <c r="H43" s="122">
        <v>0.127</v>
      </c>
      <c r="I43" s="122">
        <v>0.264</v>
      </c>
      <c r="J43" s="122"/>
      <c r="K43" s="33"/>
    </row>
    <row r="44" spans="1:11" s="34" customFormat="1" ht="11.25" customHeight="1">
      <c r="A44" s="36" t="s">
        <v>34</v>
      </c>
      <c r="B44" s="30"/>
      <c r="C44" s="31">
        <v>35</v>
      </c>
      <c r="D44" s="31">
        <v>93</v>
      </c>
      <c r="E44" s="31">
        <v>93</v>
      </c>
      <c r="F44" s="32"/>
      <c r="G44" s="32"/>
      <c r="H44" s="122">
        <v>0.166</v>
      </c>
      <c r="I44" s="122">
        <v>0.321</v>
      </c>
      <c r="J44" s="122"/>
      <c r="K44" s="33"/>
    </row>
    <row r="45" spans="1:11" s="34" customFormat="1" ht="11.25" customHeight="1">
      <c r="A45" s="36" t="s">
        <v>35</v>
      </c>
      <c r="B45" s="30"/>
      <c r="C45" s="31">
        <v>38</v>
      </c>
      <c r="D45" s="31">
        <v>54</v>
      </c>
      <c r="E45" s="31">
        <v>30</v>
      </c>
      <c r="F45" s="32"/>
      <c r="G45" s="32"/>
      <c r="H45" s="122">
        <v>0.129</v>
      </c>
      <c r="I45" s="122">
        <v>0.126</v>
      </c>
      <c r="J45" s="122"/>
      <c r="K45" s="33"/>
    </row>
    <row r="46" spans="1:11" s="34" customFormat="1" ht="11.25" customHeight="1">
      <c r="A46" s="36" t="s">
        <v>36</v>
      </c>
      <c r="B46" s="30"/>
      <c r="C46" s="31">
        <v>122</v>
      </c>
      <c r="D46" s="31">
        <v>166</v>
      </c>
      <c r="E46" s="31">
        <v>166</v>
      </c>
      <c r="F46" s="32"/>
      <c r="G46" s="32"/>
      <c r="H46" s="122">
        <v>0.445</v>
      </c>
      <c r="I46" s="122">
        <v>0.398</v>
      </c>
      <c r="J46" s="122"/>
      <c r="K46" s="33"/>
    </row>
    <row r="47" spans="1:11" s="34" customFormat="1" ht="11.25" customHeight="1">
      <c r="A47" s="36" t="s">
        <v>37</v>
      </c>
      <c r="B47" s="30"/>
      <c r="C47" s="31">
        <v>6</v>
      </c>
      <c r="D47" s="31">
        <v>58</v>
      </c>
      <c r="E47" s="31">
        <v>50</v>
      </c>
      <c r="F47" s="32"/>
      <c r="G47" s="32"/>
      <c r="H47" s="122">
        <v>0.023</v>
      </c>
      <c r="I47" s="122">
        <v>0.15</v>
      </c>
      <c r="J47" s="122"/>
      <c r="K47" s="33"/>
    </row>
    <row r="48" spans="1:11" s="34" customFormat="1" ht="11.25" customHeight="1">
      <c r="A48" s="36" t="s">
        <v>38</v>
      </c>
      <c r="B48" s="30"/>
      <c r="C48" s="31">
        <v>588</v>
      </c>
      <c r="D48" s="31">
        <v>720</v>
      </c>
      <c r="E48" s="31">
        <v>700</v>
      </c>
      <c r="F48" s="32"/>
      <c r="G48" s="32"/>
      <c r="H48" s="122">
        <v>2.68</v>
      </c>
      <c r="I48" s="122">
        <v>2.212</v>
      </c>
      <c r="J48" s="122"/>
      <c r="K48" s="33"/>
    </row>
    <row r="49" spans="1:11" s="34" customFormat="1" ht="11.25" customHeight="1">
      <c r="A49" s="36" t="s">
        <v>39</v>
      </c>
      <c r="B49" s="30"/>
      <c r="C49" s="31">
        <v>124</v>
      </c>
      <c r="D49" s="31">
        <v>97</v>
      </c>
      <c r="E49" s="31">
        <v>100</v>
      </c>
      <c r="F49" s="32"/>
      <c r="G49" s="32"/>
      <c r="H49" s="122">
        <v>0.276</v>
      </c>
      <c r="I49" s="122">
        <v>0.176</v>
      </c>
      <c r="J49" s="122"/>
      <c r="K49" s="33"/>
    </row>
    <row r="50" spans="1:11" s="43" customFormat="1" ht="11.25" customHeight="1">
      <c r="A50" s="44" t="s">
        <v>40</v>
      </c>
      <c r="B50" s="38"/>
      <c r="C50" s="39">
        <v>1376</v>
      </c>
      <c r="D50" s="39">
        <v>1595</v>
      </c>
      <c r="E50" s="39">
        <v>1579</v>
      </c>
      <c r="F50" s="40">
        <f>IF(D50&gt;0,100*E50/D50,0)</f>
        <v>98.99686520376176</v>
      </c>
      <c r="G50" s="41"/>
      <c r="H50" s="123">
        <v>5.42</v>
      </c>
      <c r="I50" s="124">
        <v>4.718</v>
      </c>
      <c r="J50" s="12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80</v>
      </c>
      <c r="D52" s="39">
        <v>80</v>
      </c>
      <c r="E52" s="39">
        <v>80</v>
      </c>
      <c r="F52" s="40">
        <f>IF(D52&gt;0,100*E52/D52,0)</f>
        <v>100</v>
      </c>
      <c r="G52" s="41"/>
      <c r="H52" s="123">
        <v>0.417</v>
      </c>
      <c r="I52" s="124">
        <v>0.2376</v>
      </c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>
        <v>168</v>
      </c>
      <c r="D54" s="31">
        <v>242</v>
      </c>
      <c r="E54" s="31">
        <v>450</v>
      </c>
      <c r="F54" s="32"/>
      <c r="G54" s="32"/>
      <c r="H54" s="122">
        <v>0.5</v>
      </c>
      <c r="I54" s="122">
        <v>0.264</v>
      </c>
      <c r="J54" s="122"/>
      <c r="K54" s="33"/>
    </row>
    <row r="55" spans="1:11" s="34" customFormat="1" ht="11.25" customHeight="1">
      <c r="A55" s="36" t="s">
        <v>43</v>
      </c>
      <c r="B55" s="30"/>
      <c r="C55" s="31">
        <v>232</v>
      </c>
      <c r="D55" s="31">
        <v>295</v>
      </c>
      <c r="E55" s="31">
        <v>360</v>
      </c>
      <c r="F55" s="32"/>
      <c r="G55" s="32"/>
      <c r="H55" s="122">
        <v>0.525</v>
      </c>
      <c r="I55" s="122">
        <v>0.391</v>
      </c>
      <c r="J55" s="122"/>
      <c r="K55" s="33"/>
    </row>
    <row r="56" spans="1:11" s="34" customFormat="1" ht="11.25" customHeight="1">
      <c r="A56" s="36" t="s">
        <v>44</v>
      </c>
      <c r="B56" s="30"/>
      <c r="C56" s="31">
        <v>324</v>
      </c>
      <c r="D56" s="31">
        <v>298</v>
      </c>
      <c r="E56" s="31">
        <v>225</v>
      </c>
      <c r="F56" s="32"/>
      <c r="G56" s="32"/>
      <c r="H56" s="122">
        <v>0.81</v>
      </c>
      <c r="I56" s="122">
        <v>0.63</v>
      </c>
      <c r="J56" s="122"/>
      <c r="K56" s="33"/>
    </row>
    <row r="57" spans="1:11" s="34" customFormat="1" ht="11.25" customHeight="1">
      <c r="A57" s="36" t="s">
        <v>45</v>
      </c>
      <c r="B57" s="30"/>
      <c r="C57" s="31">
        <v>59</v>
      </c>
      <c r="D57" s="31">
        <v>59</v>
      </c>
      <c r="E57" s="31">
        <v>293</v>
      </c>
      <c r="F57" s="32"/>
      <c r="G57" s="32"/>
      <c r="H57" s="122">
        <v>0.189</v>
      </c>
      <c r="I57" s="122">
        <v>0.465</v>
      </c>
      <c r="J57" s="122"/>
      <c r="K57" s="33"/>
    </row>
    <row r="58" spans="1:11" s="34" customFormat="1" ht="11.25" customHeight="1">
      <c r="A58" s="36" t="s">
        <v>46</v>
      </c>
      <c r="B58" s="30"/>
      <c r="C58" s="31">
        <v>1694</v>
      </c>
      <c r="D58" s="31">
        <v>1625</v>
      </c>
      <c r="E58" s="31">
        <v>1633</v>
      </c>
      <c r="F58" s="32"/>
      <c r="G58" s="32"/>
      <c r="H58" s="122">
        <v>4.749</v>
      </c>
      <c r="I58" s="122">
        <v>2.244</v>
      </c>
      <c r="J58" s="122"/>
      <c r="K58" s="33"/>
    </row>
    <row r="59" spans="1:11" s="43" customFormat="1" ht="11.25" customHeight="1">
      <c r="A59" s="37" t="s">
        <v>47</v>
      </c>
      <c r="B59" s="38"/>
      <c r="C59" s="39">
        <v>2477</v>
      </c>
      <c r="D59" s="39">
        <v>2519</v>
      </c>
      <c r="E59" s="39">
        <v>2961</v>
      </c>
      <c r="F59" s="40">
        <f>IF(D59&gt;0,100*E59/D59,0)</f>
        <v>117.54664549424375</v>
      </c>
      <c r="G59" s="41"/>
      <c r="H59" s="123">
        <v>6.773</v>
      </c>
      <c r="I59" s="124">
        <v>3.9940000000000007</v>
      </c>
      <c r="J59" s="1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17</v>
      </c>
      <c r="D61" s="31">
        <v>20</v>
      </c>
      <c r="E61" s="31">
        <v>50</v>
      </c>
      <c r="F61" s="32"/>
      <c r="G61" s="32"/>
      <c r="H61" s="122">
        <v>0.077</v>
      </c>
      <c r="I61" s="122">
        <v>0.05</v>
      </c>
      <c r="J61" s="122"/>
      <c r="K61" s="33"/>
    </row>
    <row r="62" spans="1:11" s="34" customFormat="1" ht="11.25" customHeight="1">
      <c r="A62" s="36" t="s">
        <v>49</v>
      </c>
      <c r="B62" s="30"/>
      <c r="C62" s="31">
        <v>10</v>
      </c>
      <c r="D62" s="31">
        <v>10</v>
      </c>
      <c r="E62" s="31">
        <v>20</v>
      </c>
      <c r="F62" s="32"/>
      <c r="G62" s="32"/>
      <c r="H62" s="122">
        <v>0.019</v>
      </c>
      <c r="I62" s="122">
        <v>0.005</v>
      </c>
      <c r="J62" s="122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>
        <v>46</v>
      </c>
      <c r="F63" s="32"/>
      <c r="G63" s="32"/>
      <c r="H63" s="122"/>
      <c r="I63" s="122"/>
      <c r="J63" s="122"/>
      <c r="K63" s="33"/>
    </row>
    <row r="64" spans="1:11" s="43" customFormat="1" ht="11.25" customHeight="1">
      <c r="A64" s="37" t="s">
        <v>51</v>
      </c>
      <c r="B64" s="38"/>
      <c r="C64" s="39">
        <v>27</v>
      </c>
      <c r="D64" s="39">
        <v>30</v>
      </c>
      <c r="E64" s="39">
        <v>116</v>
      </c>
      <c r="F64" s="40">
        <f>IF(D64&gt;0,100*E64/D64,0)</f>
        <v>386.6666666666667</v>
      </c>
      <c r="G64" s="41"/>
      <c r="H64" s="123">
        <v>0.096</v>
      </c>
      <c r="I64" s="124">
        <v>0.055</v>
      </c>
      <c r="J64" s="12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2055</v>
      </c>
      <c r="D66" s="39">
        <v>1514</v>
      </c>
      <c r="E66" s="39">
        <v>2015</v>
      </c>
      <c r="F66" s="40">
        <f>IF(D66&gt;0,100*E66/D66,0)</f>
        <v>133.09114927344783</v>
      </c>
      <c r="G66" s="41"/>
      <c r="H66" s="123">
        <v>3.764</v>
      </c>
      <c r="I66" s="124">
        <v>2.257</v>
      </c>
      <c r="J66" s="12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>
        <v>4470</v>
      </c>
      <c r="D68" s="31">
        <v>5270</v>
      </c>
      <c r="E68" s="31">
        <v>5000</v>
      </c>
      <c r="F68" s="32"/>
      <c r="G68" s="32"/>
      <c r="H68" s="122">
        <v>10.473</v>
      </c>
      <c r="I68" s="122">
        <v>9.2</v>
      </c>
      <c r="J68" s="122"/>
      <c r="K68" s="33"/>
    </row>
    <row r="69" spans="1:11" s="34" customFormat="1" ht="11.25" customHeight="1">
      <c r="A69" s="36" t="s">
        <v>54</v>
      </c>
      <c r="B69" s="30"/>
      <c r="C69" s="31">
        <v>151</v>
      </c>
      <c r="D69" s="31">
        <v>4</v>
      </c>
      <c r="E69" s="31"/>
      <c r="F69" s="32"/>
      <c r="G69" s="32"/>
      <c r="H69" s="122">
        <v>0.29</v>
      </c>
      <c r="I69" s="122">
        <v>0.007</v>
      </c>
      <c r="J69" s="122"/>
      <c r="K69" s="33"/>
    </row>
    <row r="70" spans="1:11" s="43" customFormat="1" ht="11.25" customHeight="1">
      <c r="A70" s="37" t="s">
        <v>55</v>
      </c>
      <c r="B70" s="38"/>
      <c r="C70" s="39">
        <v>4621</v>
      </c>
      <c r="D70" s="39">
        <v>5274</v>
      </c>
      <c r="E70" s="39">
        <v>5000</v>
      </c>
      <c r="F70" s="40">
        <f>IF(D70&gt;0,100*E70/D70,0)</f>
        <v>94.80470231323474</v>
      </c>
      <c r="G70" s="41"/>
      <c r="H70" s="123">
        <v>10.763</v>
      </c>
      <c r="I70" s="124">
        <v>9.206999999999999</v>
      </c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193</v>
      </c>
      <c r="D72" s="31">
        <v>200</v>
      </c>
      <c r="E72" s="31">
        <v>228</v>
      </c>
      <c r="F72" s="32"/>
      <c r="G72" s="32"/>
      <c r="H72" s="122">
        <v>0.218</v>
      </c>
      <c r="I72" s="122">
        <v>0.02</v>
      </c>
      <c r="J72" s="122"/>
      <c r="K72" s="33"/>
    </row>
    <row r="73" spans="1:11" s="34" customFormat="1" ht="11.25" customHeight="1">
      <c r="A73" s="36" t="s">
        <v>57</v>
      </c>
      <c r="B73" s="30"/>
      <c r="C73" s="31">
        <v>50802</v>
      </c>
      <c r="D73" s="31">
        <v>42490</v>
      </c>
      <c r="E73" s="31">
        <v>42500</v>
      </c>
      <c r="F73" s="32"/>
      <c r="G73" s="32"/>
      <c r="H73" s="122">
        <v>122.383</v>
      </c>
      <c r="I73" s="122">
        <v>138.5</v>
      </c>
      <c r="J73" s="122"/>
      <c r="K73" s="33"/>
    </row>
    <row r="74" spans="1:11" s="34" customFormat="1" ht="11.25" customHeight="1">
      <c r="A74" s="36" t="s">
        <v>58</v>
      </c>
      <c r="B74" s="30"/>
      <c r="C74" s="31">
        <v>50274</v>
      </c>
      <c r="D74" s="31">
        <v>47325</v>
      </c>
      <c r="E74" s="31">
        <v>52000</v>
      </c>
      <c r="F74" s="32"/>
      <c r="G74" s="32"/>
      <c r="H74" s="122">
        <v>146.297</v>
      </c>
      <c r="I74" s="122">
        <v>142.311</v>
      </c>
      <c r="J74" s="122"/>
      <c r="K74" s="33"/>
    </row>
    <row r="75" spans="1:11" s="34" customFormat="1" ht="11.25" customHeight="1">
      <c r="A75" s="36" t="s">
        <v>59</v>
      </c>
      <c r="B75" s="30"/>
      <c r="C75" s="31">
        <v>2545</v>
      </c>
      <c r="D75" s="31">
        <v>1747.26</v>
      </c>
      <c r="E75" s="31">
        <v>1884</v>
      </c>
      <c r="F75" s="32"/>
      <c r="G75" s="32"/>
      <c r="H75" s="122">
        <v>4.628</v>
      </c>
      <c r="I75" s="122">
        <v>2.1225965069351673</v>
      </c>
      <c r="J75" s="122"/>
      <c r="K75" s="33"/>
    </row>
    <row r="76" spans="1:11" s="34" customFormat="1" ht="11.25" customHeight="1">
      <c r="A76" s="36" t="s">
        <v>60</v>
      </c>
      <c r="B76" s="30"/>
      <c r="C76" s="31">
        <v>9810</v>
      </c>
      <c r="D76" s="31">
        <v>9377</v>
      </c>
      <c r="E76" s="31">
        <v>9500</v>
      </c>
      <c r="F76" s="32"/>
      <c r="G76" s="32"/>
      <c r="H76" s="122">
        <v>41.889</v>
      </c>
      <c r="I76" s="122">
        <v>28.131</v>
      </c>
      <c r="J76" s="122"/>
      <c r="K76" s="33"/>
    </row>
    <row r="77" spans="1:11" s="34" customFormat="1" ht="11.25" customHeight="1">
      <c r="A77" s="36" t="s">
        <v>61</v>
      </c>
      <c r="B77" s="30"/>
      <c r="C77" s="31">
        <v>3499</v>
      </c>
      <c r="D77" s="31">
        <v>5780</v>
      </c>
      <c r="E77" s="31">
        <v>5746</v>
      </c>
      <c r="F77" s="32"/>
      <c r="G77" s="32"/>
      <c r="H77" s="122">
        <v>8.257</v>
      </c>
      <c r="I77" s="122">
        <v>11.5</v>
      </c>
      <c r="J77" s="122"/>
      <c r="K77" s="33"/>
    </row>
    <row r="78" spans="1:11" s="34" customFormat="1" ht="11.25" customHeight="1">
      <c r="A78" s="36" t="s">
        <v>62</v>
      </c>
      <c r="B78" s="30"/>
      <c r="C78" s="31">
        <v>15674</v>
      </c>
      <c r="D78" s="31">
        <v>13715</v>
      </c>
      <c r="E78" s="31">
        <v>13705</v>
      </c>
      <c r="F78" s="32"/>
      <c r="G78" s="32"/>
      <c r="H78" s="122">
        <v>42.897</v>
      </c>
      <c r="I78" s="122">
        <v>24.687</v>
      </c>
      <c r="J78" s="122"/>
      <c r="K78" s="33"/>
    </row>
    <row r="79" spans="1:11" s="34" customFormat="1" ht="11.25" customHeight="1">
      <c r="A79" s="36" t="s">
        <v>63</v>
      </c>
      <c r="B79" s="30"/>
      <c r="C79" s="31">
        <v>86513</v>
      </c>
      <c r="D79" s="31">
        <v>75400</v>
      </c>
      <c r="E79" s="31">
        <v>85250</v>
      </c>
      <c r="F79" s="32"/>
      <c r="G79" s="32"/>
      <c r="H79" s="122">
        <v>261.882</v>
      </c>
      <c r="I79" s="122">
        <v>262.164</v>
      </c>
      <c r="J79" s="122"/>
      <c r="K79" s="33"/>
    </row>
    <row r="80" spans="1:11" s="43" customFormat="1" ht="11.25" customHeight="1">
      <c r="A80" s="44" t="s">
        <v>64</v>
      </c>
      <c r="B80" s="38"/>
      <c r="C80" s="39">
        <v>219310</v>
      </c>
      <c r="D80" s="39">
        <v>196034.26</v>
      </c>
      <c r="E80" s="39">
        <v>210813</v>
      </c>
      <c r="F80" s="40">
        <f>IF(D80&gt;0,100*E80/D80,0)</f>
        <v>107.5388557081808</v>
      </c>
      <c r="G80" s="41"/>
      <c r="H80" s="123">
        <v>628.451</v>
      </c>
      <c r="I80" s="124">
        <v>609.4355965069352</v>
      </c>
      <c r="J80" s="12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>
        <v>5</v>
      </c>
      <c r="D82" s="31"/>
      <c r="E82" s="31"/>
      <c r="F82" s="32"/>
      <c r="G82" s="32"/>
      <c r="H82" s="122">
        <v>0.008</v>
      </c>
      <c r="I82" s="122"/>
      <c r="J82" s="122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2"/>
      <c r="I83" s="122"/>
      <c r="J83" s="122"/>
      <c r="K83" s="33"/>
    </row>
    <row r="84" spans="1:11" s="43" customFormat="1" ht="11.25" customHeight="1">
      <c r="A84" s="37" t="s">
        <v>67</v>
      </c>
      <c r="B84" s="38"/>
      <c r="C84" s="39">
        <v>5</v>
      </c>
      <c r="D84" s="39"/>
      <c r="E84" s="39"/>
      <c r="F84" s="40"/>
      <c r="G84" s="41"/>
      <c r="H84" s="123">
        <v>0.008</v>
      </c>
      <c r="I84" s="124"/>
      <c r="J84" s="124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343389</v>
      </c>
      <c r="D86" s="31">
        <v>295701.26</v>
      </c>
      <c r="E86" s="31">
        <v>311429</v>
      </c>
      <c r="F86" s="32">
        <f>IF(D86&gt;0,100*E86/D86,0)</f>
        <v>105.31879370415939</v>
      </c>
      <c r="G86" s="32"/>
      <c r="H86" s="122">
        <v>933.268</v>
      </c>
      <c r="I86" s="122">
        <v>789.2381965069352</v>
      </c>
      <c r="J86" s="122"/>
      <c r="K86" s="33"/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343389</v>
      </c>
      <c r="D89" s="54">
        <v>295701.26</v>
      </c>
      <c r="E89" s="54">
        <v>311429</v>
      </c>
      <c r="F89" s="55">
        <f>IF(D89&gt;0,100*E89/D89,0)</f>
        <v>105.31879370415939</v>
      </c>
      <c r="G89" s="41"/>
      <c r="H89" s="127">
        <v>933.268</v>
      </c>
      <c r="I89" s="128">
        <v>789.2381965069352</v>
      </c>
      <c r="J89" s="128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7"/>
  <sheetViews>
    <sheetView tabSelected="1" zoomScaleSheetLayoutView="70" workbookViewId="0" topLeftCell="A60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2" width="9.8515625" style="7" customWidth="1"/>
    <col min="13" max="13" width="9.28125" style="7" customWidth="1"/>
    <col min="14" max="15" width="9.28125" style="61" customWidth="1"/>
    <col min="16" max="16" width="8.57421875" style="61" customWidth="1"/>
    <col min="17" max="17" width="8.7109375" style="61" customWidth="1"/>
    <col min="18" max="18" width="9.421875" style="61" customWidth="1"/>
    <col min="19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1777</v>
      </c>
      <c r="D9" s="31">
        <v>1731</v>
      </c>
      <c r="E9" s="31">
        <v>1730.9087733122917</v>
      </c>
      <c r="F9" s="32"/>
      <c r="G9" s="32"/>
      <c r="H9" s="122">
        <v>5.606</v>
      </c>
      <c r="I9" s="122">
        <v>5.604</v>
      </c>
      <c r="J9" s="122"/>
      <c r="K9" s="33"/>
    </row>
    <row r="10" spans="1:11" s="34" customFormat="1" ht="11.25" customHeight="1">
      <c r="A10" s="36" t="s">
        <v>9</v>
      </c>
      <c r="B10" s="30"/>
      <c r="C10" s="31">
        <v>3616</v>
      </c>
      <c r="D10" s="31">
        <v>3681</v>
      </c>
      <c r="E10" s="31">
        <v>3681.274173971123</v>
      </c>
      <c r="F10" s="32"/>
      <c r="G10" s="32"/>
      <c r="H10" s="122">
        <v>7.232</v>
      </c>
      <c r="I10" s="122">
        <v>7.235</v>
      </c>
      <c r="J10" s="122"/>
      <c r="K10" s="33"/>
    </row>
    <row r="11" spans="1:11" s="34" customFormat="1" ht="11.25" customHeight="1">
      <c r="A11" s="29" t="s">
        <v>10</v>
      </c>
      <c r="B11" s="30"/>
      <c r="C11" s="31">
        <v>9232</v>
      </c>
      <c r="D11" s="31">
        <v>8235</v>
      </c>
      <c r="E11" s="31">
        <v>8235.296587971967</v>
      </c>
      <c r="F11" s="32"/>
      <c r="G11" s="32"/>
      <c r="H11" s="122">
        <v>22.914</v>
      </c>
      <c r="I11" s="122">
        <v>20.752</v>
      </c>
      <c r="J11" s="122"/>
      <c r="K11" s="33"/>
    </row>
    <row r="12" spans="1:11" s="34" customFormat="1" ht="11.25" customHeight="1">
      <c r="A12" s="36" t="s">
        <v>11</v>
      </c>
      <c r="B12" s="30"/>
      <c r="C12" s="31">
        <v>342</v>
      </c>
      <c r="D12" s="31">
        <v>308</v>
      </c>
      <c r="E12" s="31">
        <v>307.8050585307383</v>
      </c>
      <c r="F12" s="32"/>
      <c r="G12" s="32"/>
      <c r="H12" s="122">
        <v>0.696</v>
      </c>
      <c r="I12" s="122">
        <v>0.697</v>
      </c>
      <c r="J12" s="122"/>
      <c r="K12" s="33"/>
    </row>
    <row r="13" spans="1:11" s="43" customFormat="1" ht="11.25" customHeight="1">
      <c r="A13" s="37" t="s">
        <v>12</v>
      </c>
      <c r="B13" s="38"/>
      <c r="C13" s="39">
        <v>14967</v>
      </c>
      <c r="D13" s="39">
        <v>13955</v>
      </c>
      <c r="E13" s="39">
        <v>13955.28459378612</v>
      </c>
      <c r="F13" s="40">
        <f>IF(D13&gt;0,100*E13/D13,0)</f>
        <v>100.002039367869</v>
      </c>
      <c r="G13" s="41"/>
      <c r="H13" s="123">
        <v>36.448</v>
      </c>
      <c r="I13" s="124">
        <v>34.288000000000004</v>
      </c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>
        <v>50</v>
      </c>
      <c r="D15" s="39">
        <v>50</v>
      </c>
      <c r="E15" s="39">
        <v>50</v>
      </c>
      <c r="F15" s="40">
        <f>IF(D15&gt;0,100*E15/D15,0)</f>
        <v>100</v>
      </c>
      <c r="G15" s="41"/>
      <c r="H15" s="123">
        <v>0.06</v>
      </c>
      <c r="I15" s="124">
        <v>0.06</v>
      </c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>
        <v>527</v>
      </c>
      <c r="D17" s="39">
        <v>178</v>
      </c>
      <c r="E17" s="39">
        <v>178</v>
      </c>
      <c r="F17" s="40">
        <f>IF(D17&gt;0,100*E17/D17,0)</f>
        <v>100</v>
      </c>
      <c r="G17" s="41"/>
      <c r="H17" s="123">
        <v>1.291</v>
      </c>
      <c r="I17" s="124">
        <v>0.445</v>
      </c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>
        <v>24460</v>
      </c>
      <c r="D19" s="31">
        <v>24705</v>
      </c>
      <c r="E19" s="31">
        <v>25965</v>
      </c>
      <c r="F19" s="32"/>
      <c r="G19" s="32"/>
      <c r="H19" s="122">
        <v>122.3</v>
      </c>
      <c r="I19" s="122">
        <v>142.054</v>
      </c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>
        <v>24460</v>
      </c>
      <c r="D22" s="39">
        <v>24705</v>
      </c>
      <c r="E22" s="39">
        <v>25965</v>
      </c>
      <c r="F22" s="40">
        <f>IF(D22&gt;0,100*E22/D22,0)</f>
        <v>105.10018214936248</v>
      </c>
      <c r="G22" s="41"/>
      <c r="H22" s="123">
        <v>122.3</v>
      </c>
      <c r="I22" s="124">
        <v>142.054</v>
      </c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70714</v>
      </c>
      <c r="D24" s="39">
        <v>71445</v>
      </c>
      <c r="E24" s="39">
        <v>70150</v>
      </c>
      <c r="F24" s="40">
        <f>IF(D24&gt;0,100*E24/D24,0)</f>
        <v>98.18741689411435</v>
      </c>
      <c r="G24" s="41"/>
      <c r="H24" s="123">
        <v>304.963</v>
      </c>
      <c r="I24" s="124">
        <v>344.027</v>
      </c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33444</v>
      </c>
      <c r="D26" s="39">
        <v>32155</v>
      </c>
      <c r="E26" s="39">
        <v>31150</v>
      </c>
      <c r="F26" s="40">
        <f>IF(D26&gt;0,100*E26/D26,0)</f>
        <v>96.87451407246151</v>
      </c>
      <c r="G26" s="41"/>
      <c r="H26" s="123">
        <v>180.949</v>
      </c>
      <c r="I26" s="124">
        <v>147.15</v>
      </c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>
        <v>53170</v>
      </c>
      <c r="D28" s="31">
        <v>51232</v>
      </c>
      <c r="E28" s="31">
        <v>57850</v>
      </c>
      <c r="F28" s="32"/>
      <c r="G28" s="32"/>
      <c r="H28" s="122">
        <v>253.542</v>
      </c>
      <c r="I28" s="122">
        <v>203.409</v>
      </c>
      <c r="J28" s="122"/>
      <c r="K28" s="33"/>
    </row>
    <row r="29" spans="1:11" s="34" customFormat="1" ht="11.25" customHeight="1">
      <c r="A29" s="36" t="s">
        <v>22</v>
      </c>
      <c r="B29" s="30"/>
      <c r="C29" s="31">
        <v>43476</v>
      </c>
      <c r="D29" s="31">
        <v>42167</v>
      </c>
      <c r="E29" s="31">
        <v>42647</v>
      </c>
      <c r="F29" s="32"/>
      <c r="G29" s="32"/>
      <c r="H29" s="122">
        <v>121.672</v>
      </c>
      <c r="I29" s="122">
        <v>70.615</v>
      </c>
      <c r="J29" s="122"/>
      <c r="K29" s="33"/>
    </row>
    <row r="30" spans="1:11" s="34" customFormat="1" ht="11.25" customHeight="1">
      <c r="A30" s="36" t="s">
        <v>23</v>
      </c>
      <c r="B30" s="30"/>
      <c r="C30" s="31">
        <v>161476</v>
      </c>
      <c r="D30" s="31">
        <v>143022</v>
      </c>
      <c r="E30" s="31">
        <v>143022</v>
      </c>
      <c r="F30" s="32"/>
      <c r="G30" s="32"/>
      <c r="H30" s="122">
        <v>452.90200000000004</v>
      </c>
      <c r="I30" s="122">
        <v>313.637</v>
      </c>
      <c r="J30" s="122"/>
      <c r="K30" s="33"/>
    </row>
    <row r="31" spans="1:11" s="43" customFormat="1" ht="11.25" customHeight="1">
      <c r="A31" s="44" t="s">
        <v>24</v>
      </c>
      <c r="B31" s="38"/>
      <c r="C31" s="39">
        <v>258122</v>
      </c>
      <c r="D31" s="39">
        <v>236421</v>
      </c>
      <c r="E31" s="39">
        <v>243519</v>
      </c>
      <c r="F31" s="40">
        <f>IF(D31&gt;0,100*E31/D31,0)</f>
        <v>103.00227137183245</v>
      </c>
      <c r="G31" s="41"/>
      <c r="H31" s="123">
        <v>828.116</v>
      </c>
      <c r="I31" s="124">
        <v>587.6610000000001</v>
      </c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24211</v>
      </c>
      <c r="D33" s="31">
        <v>24086</v>
      </c>
      <c r="E33" s="31">
        <v>22030</v>
      </c>
      <c r="F33" s="32"/>
      <c r="G33" s="32"/>
      <c r="H33" s="122">
        <v>101.556</v>
      </c>
      <c r="I33" s="122">
        <v>88.648</v>
      </c>
      <c r="J33" s="122"/>
      <c r="K33" s="33"/>
    </row>
    <row r="34" spans="1:11" s="34" customFormat="1" ht="11.25" customHeight="1">
      <c r="A34" s="36" t="s">
        <v>26</v>
      </c>
      <c r="B34" s="30"/>
      <c r="C34" s="31">
        <v>14994</v>
      </c>
      <c r="D34" s="31">
        <v>14609</v>
      </c>
      <c r="E34" s="31">
        <v>14610</v>
      </c>
      <c r="F34" s="32"/>
      <c r="G34" s="32"/>
      <c r="H34" s="122">
        <v>67.20299999999999</v>
      </c>
      <c r="I34" s="122">
        <v>55.436</v>
      </c>
      <c r="J34" s="122"/>
      <c r="K34" s="33"/>
    </row>
    <row r="35" spans="1:11" s="34" customFormat="1" ht="11.25" customHeight="1">
      <c r="A35" s="36" t="s">
        <v>27</v>
      </c>
      <c r="B35" s="30"/>
      <c r="C35" s="31">
        <v>49354</v>
      </c>
      <c r="D35" s="31">
        <v>48150</v>
      </c>
      <c r="E35" s="31">
        <v>50180</v>
      </c>
      <c r="F35" s="32"/>
      <c r="G35" s="32"/>
      <c r="H35" s="122">
        <v>250.464</v>
      </c>
      <c r="I35" s="122">
        <v>180.5</v>
      </c>
      <c r="J35" s="122"/>
      <c r="K35" s="33"/>
    </row>
    <row r="36" spans="1:11" s="34" customFormat="1" ht="11.25" customHeight="1">
      <c r="A36" s="36" t="s">
        <v>28</v>
      </c>
      <c r="B36" s="30"/>
      <c r="C36" s="31">
        <v>7156</v>
      </c>
      <c r="D36" s="31">
        <v>6242</v>
      </c>
      <c r="E36" s="31">
        <v>6284</v>
      </c>
      <c r="F36" s="32"/>
      <c r="G36" s="32"/>
      <c r="H36" s="122">
        <v>34.993</v>
      </c>
      <c r="I36" s="122">
        <v>17.348</v>
      </c>
      <c r="J36" s="122"/>
      <c r="K36" s="33"/>
    </row>
    <row r="37" spans="1:11" s="43" customFormat="1" ht="11.25" customHeight="1">
      <c r="A37" s="37" t="s">
        <v>29</v>
      </c>
      <c r="B37" s="38"/>
      <c r="C37" s="39">
        <v>95715</v>
      </c>
      <c r="D37" s="39">
        <v>93087</v>
      </c>
      <c r="E37" s="39">
        <v>93104</v>
      </c>
      <c r="F37" s="40">
        <f>IF(D37&gt;0,100*E37/D37,0)</f>
        <v>100.01826248563172</v>
      </c>
      <c r="G37" s="41"/>
      <c r="H37" s="123">
        <v>454.21599999999995</v>
      </c>
      <c r="I37" s="124">
        <v>341.932</v>
      </c>
      <c r="J37" s="12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4205</v>
      </c>
      <c r="D39" s="39">
        <v>4805</v>
      </c>
      <c r="E39" s="39">
        <v>5000</v>
      </c>
      <c r="F39" s="40">
        <f>IF(D39&gt;0,100*E39/D39,0)</f>
        <v>104.0582726326743</v>
      </c>
      <c r="G39" s="41"/>
      <c r="H39" s="123">
        <v>9.540999999999999</v>
      </c>
      <c r="I39" s="124">
        <v>9.541</v>
      </c>
      <c r="J39" s="12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>
        <v>34120</v>
      </c>
      <c r="D41" s="31">
        <v>38869</v>
      </c>
      <c r="E41" s="31">
        <v>40000</v>
      </c>
      <c r="F41" s="32"/>
      <c r="G41" s="32"/>
      <c r="H41" s="122">
        <v>106.99300000000001</v>
      </c>
      <c r="I41" s="122">
        <v>72.309</v>
      </c>
      <c r="J41" s="122"/>
      <c r="K41" s="33"/>
    </row>
    <row r="42" spans="1:11" s="34" customFormat="1" ht="11.25" customHeight="1">
      <c r="A42" s="36" t="s">
        <v>32</v>
      </c>
      <c r="B42" s="30"/>
      <c r="C42" s="31">
        <v>220982</v>
      </c>
      <c r="D42" s="31">
        <v>233676</v>
      </c>
      <c r="E42" s="31">
        <v>234250</v>
      </c>
      <c r="F42" s="32"/>
      <c r="G42" s="32"/>
      <c r="H42" s="122">
        <v>1044.14</v>
      </c>
      <c r="I42" s="122">
        <v>977.241</v>
      </c>
      <c r="J42" s="122"/>
      <c r="K42" s="33"/>
    </row>
    <row r="43" spans="1:11" s="34" customFormat="1" ht="11.25" customHeight="1">
      <c r="A43" s="36" t="s">
        <v>33</v>
      </c>
      <c r="B43" s="30"/>
      <c r="C43" s="31">
        <v>60224</v>
      </c>
      <c r="D43" s="31">
        <v>62594</v>
      </c>
      <c r="E43" s="31">
        <v>63040</v>
      </c>
      <c r="F43" s="32"/>
      <c r="G43" s="32"/>
      <c r="H43" s="122">
        <v>268.409</v>
      </c>
      <c r="I43" s="122">
        <v>221.978</v>
      </c>
      <c r="J43" s="122"/>
      <c r="K43" s="33"/>
    </row>
    <row r="44" spans="1:11" s="34" customFormat="1" ht="11.25" customHeight="1">
      <c r="A44" s="36" t="s">
        <v>34</v>
      </c>
      <c r="B44" s="30"/>
      <c r="C44" s="31">
        <v>119384</v>
      </c>
      <c r="D44" s="31">
        <v>125899</v>
      </c>
      <c r="E44" s="31">
        <v>120093</v>
      </c>
      <c r="F44" s="32"/>
      <c r="G44" s="32"/>
      <c r="H44" s="122">
        <v>537.471</v>
      </c>
      <c r="I44" s="122">
        <v>420.472</v>
      </c>
      <c r="J44" s="122"/>
      <c r="K44" s="33"/>
    </row>
    <row r="45" spans="1:11" s="34" customFormat="1" ht="11.25" customHeight="1">
      <c r="A45" s="36" t="s">
        <v>35</v>
      </c>
      <c r="B45" s="30"/>
      <c r="C45" s="31">
        <v>65759</v>
      </c>
      <c r="D45" s="31">
        <v>76726</v>
      </c>
      <c r="E45" s="31">
        <v>78030</v>
      </c>
      <c r="F45" s="32"/>
      <c r="G45" s="32"/>
      <c r="H45" s="122">
        <v>226.81199999999998</v>
      </c>
      <c r="I45" s="122">
        <v>184.452</v>
      </c>
      <c r="J45" s="122"/>
      <c r="K45" s="33"/>
    </row>
    <row r="46" spans="1:11" s="34" customFormat="1" ht="11.25" customHeight="1">
      <c r="A46" s="36" t="s">
        <v>36</v>
      </c>
      <c r="B46" s="30"/>
      <c r="C46" s="31">
        <v>69894</v>
      </c>
      <c r="D46" s="31">
        <v>71511</v>
      </c>
      <c r="E46" s="31">
        <v>74500</v>
      </c>
      <c r="F46" s="32"/>
      <c r="G46" s="32"/>
      <c r="H46" s="122">
        <v>253.03799999999998</v>
      </c>
      <c r="I46" s="122">
        <v>160.046</v>
      </c>
      <c r="J46" s="122"/>
      <c r="K46" s="33"/>
    </row>
    <row r="47" spans="1:11" s="34" customFormat="1" ht="11.25" customHeight="1">
      <c r="A47" s="36" t="s">
        <v>37</v>
      </c>
      <c r="B47" s="30"/>
      <c r="C47" s="31">
        <v>102011</v>
      </c>
      <c r="D47" s="31">
        <v>106269</v>
      </c>
      <c r="E47" s="31">
        <v>103350</v>
      </c>
      <c r="F47" s="32"/>
      <c r="G47" s="32"/>
      <c r="H47" s="122">
        <v>410.68800000000005</v>
      </c>
      <c r="I47" s="122">
        <v>299.708</v>
      </c>
      <c r="J47" s="122"/>
      <c r="K47" s="33"/>
    </row>
    <row r="48" spans="1:11" s="34" customFormat="1" ht="11.25" customHeight="1">
      <c r="A48" s="36" t="s">
        <v>38</v>
      </c>
      <c r="B48" s="30"/>
      <c r="C48" s="31">
        <v>79214</v>
      </c>
      <c r="D48" s="31">
        <v>94689</v>
      </c>
      <c r="E48" s="31">
        <v>93700</v>
      </c>
      <c r="F48" s="32"/>
      <c r="G48" s="32"/>
      <c r="H48" s="122">
        <v>330.11</v>
      </c>
      <c r="I48" s="122">
        <v>270.666</v>
      </c>
      <c r="J48" s="122"/>
      <c r="K48" s="33"/>
    </row>
    <row r="49" spans="1:11" s="34" customFormat="1" ht="11.25" customHeight="1">
      <c r="A49" s="36" t="s">
        <v>39</v>
      </c>
      <c r="B49" s="30"/>
      <c r="C49" s="31">
        <v>67871</v>
      </c>
      <c r="D49" s="31">
        <v>75172</v>
      </c>
      <c r="E49" s="31">
        <v>73100</v>
      </c>
      <c r="F49" s="32"/>
      <c r="G49" s="32"/>
      <c r="H49" s="122">
        <v>265.531</v>
      </c>
      <c r="I49" s="122">
        <v>177.605</v>
      </c>
      <c r="J49" s="122"/>
      <c r="K49" s="33"/>
    </row>
    <row r="50" spans="1:11" s="43" customFormat="1" ht="11.25" customHeight="1">
      <c r="A50" s="44" t="s">
        <v>40</v>
      </c>
      <c r="B50" s="38"/>
      <c r="C50" s="39">
        <v>819459</v>
      </c>
      <c r="D50" s="39">
        <v>885405</v>
      </c>
      <c r="E50" s="39">
        <v>880063</v>
      </c>
      <c r="F50" s="40">
        <f>IF(D50&gt;0,100*E50/D50,0)</f>
        <v>99.39666028540611</v>
      </c>
      <c r="G50" s="41"/>
      <c r="H50" s="123">
        <v>3443.192</v>
      </c>
      <c r="I50" s="124">
        <v>2784.4770000000003</v>
      </c>
      <c r="J50" s="12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26988</v>
      </c>
      <c r="D52" s="39">
        <v>26980</v>
      </c>
      <c r="E52" s="39">
        <v>26988</v>
      </c>
      <c r="F52" s="40">
        <f>IF(D52&gt;0,100*E52/D52,0)</f>
        <v>100.02965159377317</v>
      </c>
      <c r="G52" s="41"/>
      <c r="H52" s="123">
        <v>140.794</v>
      </c>
      <c r="I52" s="124">
        <v>86.40496279547791</v>
      </c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>
        <v>72323</v>
      </c>
      <c r="D54" s="31">
        <v>68549</v>
      </c>
      <c r="E54" s="31">
        <v>74450</v>
      </c>
      <c r="F54" s="32"/>
      <c r="G54" s="32"/>
      <c r="H54" s="122">
        <v>244.536</v>
      </c>
      <c r="I54" s="122">
        <v>162.921</v>
      </c>
      <c r="J54" s="122"/>
      <c r="K54" s="33"/>
    </row>
    <row r="55" spans="1:11" s="34" customFormat="1" ht="11.25" customHeight="1">
      <c r="A55" s="36" t="s">
        <v>43</v>
      </c>
      <c r="B55" s="30"/>
      <c r="C55" s="31">
        <v>54343</v>
      </c>
      <c r="D55" s="31">
        <v>55003</v>
      </c>
      <c r="E55" s="31">
        <v>60300</v>
      </c>
      <c r="F55" s="32"/>
      <c r="G55" s="32"/>
      <c r="H55" s="122">
        <v>105.531</v>
      </c>
      <c r="I55" s="122">
        <v>70.025</v>
      </c>
      <c r="J55" s="122"/>
      <c r="K55" s="33"/>
    </row>
    <row r="56" spans="1:11" s="34" customFormat="1" ht="11.25" customHeight="1">
      <c r="A56" s="36" t="s">
        <v>44</v>
      </c>
      <c r="B56" s="30"/>
      <c r="C56" s="31">
        <v>36346</v>
      </c>
      <c r="D56" s="31">
        <v>36075</v>
      </c>
      <c r="E56" s="31">
        <v>34625</v>
      </c>
      <c r="F56" s="32"/>
      <c r="G56" s="32"/>
      <c r="H56" s="122">
        <v>120.465</v>
      </c>
      <c r="I56" s="122">
        <v>107.63</v>
      </c>
      <c r="J56" s="122"/>
      <c r="K56" s="33"/>
    </row>
    <row r="57" spans="1:11" s="34" customFormat="1" ht="11.25" customHeight="1">
      <c r="A57" s="36" t="s">
        <v>45</v>
      </c>
      <c r="B57" s="30"/>
      <c r="C57" s="31">
        <v>71144</v>
      </c>
      <c r="D57" s="31">
        <v>71520</v>
      </c>
      <c r="E57" s="31">
        <v>69177</v>
      </c>
      <c r="F57" s="32"/>
      <c r="G57" s="32"/>
      <c r="H57" s="122">
        <v>229.53</v>
      </c>
      <c r="I57" s="122">
        <v>142.677</v>
      </c>
      <c r="J57" s="122"/>
      <c r="K57" s="33"/>
    </row>
    <row r="58" spans="1:11" s="34" customFormat="1" ht="11.25" customHeight="1">
      <c r="A58" s="36" t="s">
        <v>46</v>
      </c>
      <c r="B58" s="30"/>
      <c r="C58" s="31">
        <v>67236</v>
      </c>
      <c r="D58" s="31">
        <v>66160</v>
      </c>
      <c r="E58" s="31">
        <v>64580</v>
      </c>
      <c r="F58" s="32"/>
      <c r="G58" s="32"/>
      <c r="H58" s="122">
        <v>202.458</v>
      </c>
      <c r="I58" s="122">
        <v>103.329</v>
      </c>
      <c r="J58" s="122"/>
      <c r="K58" s="33"/>
    </row>
    <row r="59" spans="1:11" s="43" customFormat="1" ht="11.25" customHeight="1">
      <c r="A59" s="37" t="s">
        <v>47</v>
      </c>
      <c r="B59" s="38"/>
      <c r="C59" s="39">
        <v>301392</v>
      </c>
      <c r="D59" s="39">
        <v>297307</v>
      </c>
      <c r="E59" s="39">
        <v>303132</v>
      </c>
      <c r="F59" s="40">
        <f>IF(D59&gt;0,100*E59/D59,0)</f>
        <v>101.95925423888438</v>
      </c>
      <c r="G59" s="41"/>
      <c r="H59" s="123">
        <v>902.52</v>
      </c>
      <c r="I59" s="124">
        <v>586.582</v>
      </c>
      <c r="J59" s="1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1484</v>
      </c>
      <c r="D61" s="31">
        <v>1220</v>
      </c>
      <c r="E61" s="31">
        <v>1650</v>
      </c>
      <c r="F61" s="32"/>
      <c r="G61" s="32"/>
      <c r="H61" s="122">
        <v>5.277</v>
      </c>
      <c r="I61" s="122">
        <v>2.05</v>
      </c>
      <c r="J61" s="122"/>
      <c r="K61" s="33"/>
    </row>
    <row r="62" spans="1:11" s="34" customFormat="1" ht="11.25" customHeight="1">
      <c r="A62" s="36" t="s">
        <v>49</v>
      </c>
      <c r="B62" s="30"/>
      <c r="C62" s="31">
        <v>664</v>
      </c>
      <c r="D62" s="31">
        <v>600</v>
      </c>
      <c r="E62" s="31">
        <v>645</v>
      </c>
      <c r="F62" s="32"/>
      <c r="G62" s="32"/>
      <c r="H62" s="122">
        <v>1.176</v>
      </c>
      <c r="I62" s="122">
        <v>0.341</v>
      </c>
      <c r="J62" s="122"/>
      <c r="K62" s="33"/>
    </row>
    <row r="63" spans="1:11" s="34" customFormat="1" ht="11.25" customHeight="1">
      <c r="A63" s="36" t="s">
        <v>50</v>
      </c>
      <c r="B63" s="30"/>
      <c r="C63" s="31">
        <v>1600</v>
      </c>
      <c r="D63" s="31">
        <v>1560</v>
      </c>
      <c r="E63" s="31">
        <v>2314</v>
      </c>
      <c r="F63" s="32"/>
      <c r="G63" s="32"/>
      <c r="H63" s="122">
        <v>4.303</v>
      </c>
      <c r="I63" s="122">
        <v>0.924</v>
      </c>
      <c r="J63" s="122"/>
      <c r="K63" s="33"/>
    </row>
    <row r="64" spans="1:11" s="43" customFormat="1" ht="11.25" customHeight="1">
      <c r="A64" s="37" t="s">
        <v>51</v>
      </c>
      <c r="B64" s="38"/>
      <c r="C64" s="39">
        <v>3748</v>
      </c>
      <c r="D64" s="39">
        <v>3380</v>
      </c>
      <c r="E64" s="39">
        <v>4609</v>
      </c>
      <c r="F64" s="40">
        <f>IF(D64&gt;0,100*E64/D64,0)</f>
        <v>136.36094674556213</v>
      </c>
      <c r="G64" s="41"/>
      <c r="H64" s="123">
        <v>10.756</v>
      </c>
      <c r="I64" s="124">
        <v>3.315</v>
      </c>
      <c r="J64" s="12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7980</v>
      </c>
      <c r="D66" s="39">
        <v>5880</v>
      </c>
      <c r="E66" s="39">
        <v>7226</v>
      </c>
      <c r="F66" s="40">
        <f>IF(D66&gt;0,100*E66/D66,0)</f>
        <v>122.89115646258503</v>
      </c>
      <c r="G66" s="41"/>
      <c r="H66" s="123">
        <v>19.278</v>
      </c>
      <c r="I66" s="124">
        <v>11.56</v>
      </c>
      <c r="J66" s="12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>
        <v>73576</v>
      </c>
      <c r="D68" s="31">
        <v>84070</v>
      </c>
      <c r="E68" s="31">
        <v>85000</v>
      </c>
      <c r="F68" s="32"/>
      <c r="G68" s="32"/>
      <c r="H68" s="122">
        <v>148.918</v>
      </c>
      <c r="I68" s="122">
        <v>174.2</v>
      </c>
      <c r="J68" s="122"/>
      <c r="K68" s="33"/>
    </row>
    <row r="69" spans="1:11" s="34" customFormat="1" ht="11.25" customHeight="1">
      <c r="A69" s="36" t="s">
        <v>54</v>
      </c>
      <c r="B69" s="30"/>
      <c r="C69" s="31">
        <v>5994</v>
      </c>
      <c r="D69" s="31">
        <v>5764</v>
      </c>
      <c r="E69" s="31">
        <v>6000</v>
      </c>
      <c r="F69" s="32"/>
      <c r="G69" s="32"/>
      <c r="H69" s="122">
        <v>9.914</v>
      </c>
      <c r="I69" s="122">
        <v>8.507</v>
      </c>
      <c r="J69" s="122"/>
      <c r="K69" s="33"/>
    </row>
    <row r="70" spans="1:11" s="43" customFormat="1" ht="11.25" customHeight="1">
      <c r="A70" s="37" t="s">
        <v>55</v>
      </c>
      <c r="B70" s="38"/>
      <c r="C70" s="39">
        <v>79570</v>
      </c>
      <c r="D70" s="39">
        <v>89834</v>
      </c>
      <c r="E70" s="39">
        <v>91000</v>
      </c>
      <c r="F70" s="40">
        <f>IF(D70&gt;0,100*E70/D70,0)</f>
        <v>101.2979495513948</v>
      </c>
      <c r="G70" s="41"/>
      <c r="H70" s="123">
        <v>158.832</v>
      </c>
      <c r="I70" s="124">
        <v>182.707</v>
      </c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2108</v>
      </c>
      <c r="D72" s="31">
        <v>1800</v>
      </c>
      <c r="E72" s="31">
        <v>2015</v>
      </c>
      <c r="F72" s="32"/>
      <c r="G72" s="32"/>
      <c r="H72" s="122">
        <v>2.962</v>
      </c>
      <c r="I72" s="122">
        <v>0.541</v>
      </c>
      <c r="J72" s="122"/>
      <c r="K72" s="33"/>
    </row>
    <row r="73" spans="1:11" s="34" customFormat="1" ht="11.25" customHeight="1">
      <c r="A73" s="36" t="s">
        <v>57</v>
      </c>
      <c r="B73" s="30"/>
      <c r="C73" s="31">
        <v>67952</v>
      </c>
      <c r="D73" s="31">
        <v>64555</v>
      </c>
      <c r="E73" s="31">
        <v>62600</v>
      </c>
      <c r="F73" s="32"/>
      <c r="G73" s="32"/>
      <c r="H73" s="122">
        <v>165.55</v>
      </c>
      <c r="I73" s="122">
        <v>216.15</v>
      </c>
      <c r="J73" s="122"/>
      <c r="K73" s="33"/>
    </row>
    <row r="74" spans="1:11" s="34" customFormat="1" ht="11.25" customHeight="1">
      <c r="A74" s="36" t="s">
        <v>58</v>
      </c>
      <c r="B74" s="30"/>
      <c r="C74" s="31">
        <v>83692</v>
      </c>
      <c r="D74" s="31">
        <v>86181</v>
      </c>
      <c r="E74" s="31">
        <v>84000</v>
      </c>
      <c r="F74" s="32"/>
      <c r="G74" s="32"/>
      <c r="H74" s="122">
        <v>243.781</v>
      </c>
      <c r="I74" s="122">
        <v>278.765</v>
      </c>
      <c r="J74" s="122"/>
      <c r="K74" s="33"/>
    </row>
    <row r="75" spans="1:11" s="34" customFormat="1" ht="11.25" customHeight="1">
      <c r="A75" s="36" t="s">
        <v>59</v>
      </c>
      <c r="B75" s="30"/>
      <c r="C75" s="31">
        <v>17103</v>
      </c>
      <c r="D75" s="31">
        <v>13593.54</v>
      </c>
      <c r="E75" s="31">
        <v>13779</v>
      </c>
      <c r="F75" s="32"/>
      <c r="G75" s="32"/>
      <c r="H75" s="122">
        <v>41.603</v>
      </c>
      <c r="I75" s="122">
        <v>15.804470164198717</v>
      </c>
      <c r="J75" s="122"/>
      <c r="K75" s="33"/>
    </row>
    <row r="76" spans="1:11" s="34" customFormat="1" ht="11.25" customHeight="1">
      <c r="A76" s="36" t="s">
        <v>60</v>
      </c>
      <c r="B76" s="30"/>
      <c r="C76" s="31">
        <v>15538</v>
      </c>
      <c r="D76" s="31">
        <v>15571</v>
      </c>
      <c r="E76" s="31">
        <v>15400</v>
      </c>
      <c r="F76" s="32"/>
      <c r="G76" s="32"/>
      <c r="H76" s="122">
        <v>66.813</v>
      </c>
      <c r="I76" s="122">
        <v>48.571</v>
      </c>
      <c r="J76" s="122"/>
      <c r="K76" s="33"/>
    </row>
    <row r="77" spans="1:11" s="34" customFormat="1" ht="11.25" customHeight="1">
      <c r="A77" s="36" t="s">
        <v>61</v>
      </c>
      <c r="B77" s="30"/>
      <c r="C77" s="31">
        <v>9359</v>
      </c>
      <c r="D77" s="31">
        <v>9765</v>
      </c>
      <c r="E77" s="31">
        <v>9717</v>
      </c>
      <c r="F77" s="32"/>
      <c r="G77" s="32"/>
      <c r="H77" s="122">
        <v>17.674</v>
      </c>
      <c r="I77" s="122">
        <v>19.485</v>
      </c>
      <c r="J77" s="122"/>
      <c r="K77" s="33"/>
    </row>
    <row r="78" spans="1:11" s="34" customFormat="1" ht="11.25" customHeight="1">
      <c r="A78" s="36" t="s">
        <v>62</v>
      </c>
      <c r="B78" s="30"/>
      <c r="C78" s="31">
        <v>22392</v>
      </c>
      <c r="D78" s="31">
        <v>22425</v>
      </c>
      <c r="E78" s="31">
        <v>22405</v>
      </c>
      <c r="F78" s="32"/>
      <c r="G78" s="32"/>
      <c r="H78" s="122">
        <v>56.727</v>
      </c>
      <c r="I78" s="122">
        <v>40.722</v>
      </c>
      <c r="J78" s="122"/>
      <c r="K78" s="33"/>
    </row>
    <row r="79" spans="1:11" s="34" customFormat="1" ht="11.25" customHeight="1">
      <c r="A79" s="36" t="s">
        <v>63</v>
      </c>
      <c r="B79" s="30"/>
      <c r="C79" s="31">
        <v>165291</v>
      </c>
      <c r="D79" s="31">
        <v>167700</v>
      </c>
      <c r="E79" s="31">
        <v>160250</v>
      </c>
      <c r="F79" s="32"/>
      <c r="G79" s="32"/>
      <c r="H79" s="122">
        <v>536.364</v>
      </c>
      <c r="I79" s="122">
        <v>605.41</v>
      </c>
      <c r="J79" s="122"/>
      <c r="K79" s="33"/>
    </row>
    <row r="80" spans="1:11" s="43" customFormat="1" ht="11.25" customHeight="1">
      <c r="A80" s="44" t="s">
        <v>64</v>
      </c>
      <c r="B80" s="38"/>
      <c r="C80" s="39">
        <v>383435</v>
      </c>
      <c r="D80" s="39">
        <v>381590.54000000004</v>
      </c>
      <c r="E80" s="39">
        <v>370166</v>
      </c>
      <c r="F80" s="40">
        <f>IF(D80&gt;0,100*E80/D80,0)</f>
        <v>97.00607357823911</v>
      </c>
      <c r="G80" s="41"/>
      <c r="H80" s="123">
        <v>1131.4740000000002</v>
      </c>
      <c r="I80" s="124">
        <v>1225.4484701641986</v>
      </c>
      <c r="J80" s="12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>
        <v>10</v>
      </c>
      <c r="D82" s="31"/>
      <c r="E82" s="31"/>
      <c r="F82" s="32"/>
      <c r="G82" s="32"/>
      <c r="H82" s="122">
        <v>0.016</v>
      </c>
      <c r="I82" s="122"/>
      <c r="J82" s="122"/>
      <c r="K82" s="33"/>
    </row>
    <row r="83" spans="1:11" s="34" customFormat="1" ht="11.25" customHeight="1">
      <c r="A83" s="36" t="s">
        <v>66</v>
      </c>
      <c r="B83" s="30"/>
      <c r="C83" s="31">
        <v>183</v>
      </c>
      <c r="D83" s="31">
        <v>180</v>
      </c>
      <c r="E83" s="31">
        <v>180</v>
      </c>
      <c r="F83" s="32"/>
      <c r="G83" s="32"/>
      <c r="H83" s="122">
        <v>0.183</v>
      </c>
      <c r="I83" s="122">
        <v>0.18</v>
      </c>
      <c r="J83" s="122"/>
      <c r="K83" s="33"/>
    </row>
    <row r="84" spans="1:11" s="43" customFormat="1" ht="11.25" customHeight="1">
      <c r="A84" s="37" t="s">
        <v>67</v>
      </c>
      <c r="B84" s="38"/>
      <c r="C84" s="39">
        <v>193</v>
      </c>
      <c r="D84" s="39">
        <v>180</v>
      </c>
      <c r="E84" s="39">
        <v>180</v>
      </c>
      <c r="F84" s="40">
        <f>IF(D84&gt;0,100*E84/D84,0)</f>
        <v>100</v>
      </c>
      <c r="G84" s="41"/>
      <c r="H84" s="123">
        <v>0.199</v>
      </c>
      <c r="I84" s="124">
        <v>0.18</v>
      </c>
      <c r="J84" s="124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2124969</v>
      </c>
      <c r="D86" s="31">
        <v>2167357.54</v>
      </c>
      <c r="E86" s="31">
        <v>2166435.284593786</v>
      </c>
      <c r="F86" s="132">
        <f>IF(D86&gt;0,100*E86/D86,0)</f>
        <v>99.95744793421514</v>
      </c>
      <c r="G86" s="32"/>
      <c r="H86" s="122">
        <v>7744.929</v>
      </c>
      <c r="I86" s="122">
        <v>6487.832432959678</v>
      </c>
      <c r="J86" s="122"/>
      <c r="K86" s="33"/>
    </row>
    <row r="87" spans="1:11" s="34" customFormat="1" ht="11.25" customHeight="1" thickBot="1">
      <c r="A87" s="136"/>
      <c r="B87"/>
      <c r="C87"/>
      <c r="D87"/>
      <c r="E87"/>
      <c r="F87" s="133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134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2124969</v>
      </c>
      <c r="D89" s="54">
        <v>2167357.54</v>
      </c>
      <c r="E89" s="54">
        <v>2166435.284593786</v>
      </c>
      <c r="F89" s="131">
        <f>IF(D89&gt;0,100*E89/D89,0)</f>
        <v>99.95744793421514</v>
      </c>
      <c r="G89" s="41"/>
      <c r="H89" s="127">
        <v>7744.929</v>
      </c>
      <c r="I89" s="128">
        <v>6487.832432959678</v>
      </c>
      <c r="J89" s="128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2"/>
      <c r="I9" s="122"/>
      <c r="J9" s="122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2"/>
      <c r="I10" s="122"/>
      <c r="J10" s="122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2"/>
      <c r="I11" s="122"/>
      <c r="J11" s="122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2"/>
      <c r="I12" s="122"/>
      <c r="J12" s="122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3"/>
      <c r="I13" s="124"/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>
        <v>162</v>
      </c>
      <c r="D17" s="39">
        <v>85</v>
      </c>
      <c r="E17" s="39">
        <v>85</v>
      </c>
      <c r="F17" s="40">
        <f>IF(D17&gt;0,100*E17/D17,0)</f>
        <v>100</v>
      </c>
      <c r="G17" s="41"/>
      <c r="H17" s="123">
        <v>0.211</v>
      </c>
      <c r="I17" s="124">
        <v>0.119</v>
      </c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2"/>
      <c r="I19" s="122"/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3"/>
      <c r="I22" s="124"/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3"/>
      <c r="I24" s="124"/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3"/>
      <c r="I26" s="124"/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>
        <v>5539</v>
      </c>
      <c r="D28" s="31">
        <v>8200</v>
      </c>
      <c r="E28" s="31">
        <v>13500</v>
      </c>
      <c r="F28" s="32"/>
      <c r="G28" s="32"/>
      <c r="H28" s="122">
        <v>22.09</v>
      </c>
      <c r="I28" s="122">
        <v>31.26</v>
      </c>
      <c r="J28" s="122"/>
      <c r="K28" s="33"/>
    </row>
    <row r="29" spans="1:11" s="34" customFormat="1" ht="11.25" customHeight="1">
      <c r="A29" s="36" t="s">
        <v>22</v>
      </c>
      <c r="B29" s="30"/>
      <c r="C29" s="31">
        <v>12088</v>
      </c>
      <c r="D29" s="31">
        <v>12820</v>
      </c>
      <c r="E29" s="31">
        <v>12820</v>
      </c>
      <c r="F29" s="32"/>
      <c r="G29" s="32"/>
      <c r="H29" s="122">
        <v>36.027</v>
      </c>
      <c r="I29" s="122">
        <v>20.903</v>
      </c>
      <c r="J29" s="122"/>
      <c r="K29" s="33"/>
    </row>
    <row r="30" spans="1:11" s="34" customFormat="1" ht="11.25" customHeight="1">
      <c r="A30" s="36" t="s">
        <v>23</v>
      </c>
      <c r="B30" s="30"/>
      <c r="C30" s="31">
        <v>18291</v>
      </c>
      <c r="D30" s="31">
        <v>21650</v>
      </c>
      <c r="E30" s="31">
        <v>46557</v>
      </c>
      <c r="F30" s="32"/>
      <c r="G30" s="32"/>
      <c r="H30" s="122">
        <v>61.002</v>
      </c>
      <c r="I30" s="122">
        <v>49.862</v>
      </c>
      <c r="J30" s="122"/>
      <c r="K30" s="33"/>
    </row>
    <row r="31" spans="1:11" s="43" customFormat="1" ht="11.25" customHeight="1">
      <c r="A31" s="44" t="s">
        <v>24</v>
      </c>
      <c r="B31" s="38"/>
      <c r="C31" s="39">
        <v>35918</v>
      </c>
      <c r="D31" s="39">
        <v>42670</v>
      </c>
      <c r="E31" s="39">
        <v>72877</v>
      </c>
      <c r="F31" s="40">
        <f>IF(D31&gt;0,100*E31/D31,0)</f>
        <v>170.7921256151863</v>
      </c>
      <c r="G31" s="41"/>
      <c r="H31" s="123">
        <v>119.119</v>
      </c>
      <c r="I31" s="124">
        <v>102.025</v>
      </c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315</v>
      </c>
      <c r="D33" s="31">
        <v>300</v>
      </c>
      <c r="E33" s="31">
        <v>300</v>
      </c>
      <c r="F33" s="32"/>
      <c r="G33" s="32"/>
      <c r="H33" s="122">
        <v>1.193</v>
      </c>
      <c r="I33" s="122">
        <v>0.9</v>
      </c>
      <c r="J33" s="122"/>
      <c r="K33" s="33"/>
    </row>
    <row r="34" spans="1:11" s="34" customFormat="1" ht="11.25" customHeight="1">
      <c r="A34" s="36" t="s">
        <v>26</v>
      </c>
      <c r="B34" s="30"/>
      <c r="C34" s="31">
        <v>528</v>
      </c>
      <c r="D34" s="31">
        <v>725</v>
      </c>
      <c r="E34" s="31">
        <v>727</v>
      </c>
      <c r="F34" s="32"/>
      <c r="G34" s="32"/>
      <c r="H34" s="122">
        <v>2.304</v>
      </c>
      <c r="I34" s="122">
        <v>2.203</v>
      </c>
      <c r="J34" s="122"/>
      <c r="K34" s="33"/>
    </row>
    <row r="35" spans="1:11" s="34" customFormat="1" ht="11.25" customHeight="1">
      <c r="A35" s="36" t="s">
        <v>27</v>
      </c>
      <c r="B35" s="30"/>
      <c r="C35" s="31">
        <v>14840</v>
      </c>
      <c r="D35" s="31">
        <v>15600</v>
      </c>
      <c r="E35" s="31">
        <v>15000</v>
      </c>
      <c r="F35" s="32"/>
      <c r="G35" s="32"/>
      <c r="H35" s="122">
        <v>74.901</v>
      </c>
      <c r="I35" s="122">
        <v>48.5</v>
      </c>
      <c r="J35" s="122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2"/>
      <c r="I36" s="122"/>
      <c r="J36" s="122"/>
      <c r="K36" s="33"/>
    </row>
    <row r="37" spans="1:11" s="43" customFormat="1" ht="11.25" customHeight="1">
      <c r="A37" s="37" t="s">
        <v>29</v>
      </c>
      <c r="B37" s="38"/>
      <c r="C37" s="39">
        <v>15683</v>
      </c>
      <c r="D37" s="39">
        <v>16625</v>
      </c>
      <c r="E37" s="39">
        <v>16027</v>
      </c>
      <c r="F37" s="40">
        <f>IF(D37&gt;0,100*E37/D37,0)</f>
        <v>96.403007518797</v>
      </c>
      <c r="G37" s="41"/>
      <c r="H37" s="123">
        <v>78.398</v>
      </c>
      <c r="I37" s="124">
        <v>51.603</v>
      </c>
      <c r="J37" s="12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13898</v>
      </c>
      <c r="D39" s="39">
        <v>13898</v>
      </c>
      <c r="E39" s="39">
        <v>14045</v>
      </c>
      <c r="F39" s="40">
        <f>IF(D39&gt;0,100*E39/D39,0)</f>
        <v>101.05770614476903</v>
      </c>
      <c r="G39" s="41"/>
      <c r="H39" s="123">
        <v>27.914</v>
      </c>
      <c r="I39" s="124">
        <v>27.914</v>
      </c>
      <c r="J39" s="12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>
        <v>12625</v>
      </c>
      <c r="D41" s="31">
        <v>12835</v>
      </c>
      <c r="E41" s="31">
        <v>12340</v>
      </c>
      <c r="F41" s="32"/>
      <c r="G41" s="32"/>
      <c r="H41" s="122">
        <v>31.525</v>
      </c>
      <c r="I41" s="122">
        <v>17.247</v>
      </c>
      <c r="J41" s="122"/>
      <c r="K41" s="33"/>
    </row>
    <row r="42" spans="1:11" s="34" customFormat="1" ht="11.25" customHeight="1">
      <c r="A42" s="36" t="s">
        <v>32</v>
      </c>
      <c r="B42" s="30"/>
      <c r="C42" s="31">
        <v>5000</v>
      </c>
      <c r="D42" s="31">
        <v>3500</v>
      </c>
      <c r="E42" s="31">
        <v>4000</v>
      </c>
      <c r="F42" s="32"/>
      <c r="G42" s="32"/>
      <c r="H42" s="122">
        <v>21.455</v>
      </c>
      <c r="I42" s="122">
        <v>12.404</v>
      </c>
      <c r="J42" s="122"/>
      <c r="K42" s="33"/>
    </row>
    <row r="43" spans="1:11" s="34" customFormat="1" ht="11.25" customHeight="1">
      <c r="A43" s="36" t="s">
        <v>33</v>
      </c>
      <c r="B43" s="30"/>
      <c r="C43" s="31">
        <v>2000</v>
      </c>
      <c r="D43" s="31">
        <v>1200</v>
      </c>
      <c r="E43" s="31">
        <v>1200</v>
      </c>
      <c r="F43" s="32"/>
      <c r="G43" s="32"/>
      <c r="H43" s="122">
        <v>7</v>
      </c>
      <c r="I43" s="122">
        <v>2.64</v>
      </c>
      <c r="J43" s="122"/>
      <c r="K43" s="33"/>
    </row>
    <row r="44" spans="1:11" s="34" customFormat="1" ht="11.25" customHeight="1">
      <c r="A44" s="36" t="s">
        <v>34</v>
      </c>
      <c r="B44" s="30"/>
      <c r="C44" s="31">
        <v>10000</v>
      </c>
      <c r="D44" s="31">
        <v>10000</v>
      </c>
      <c r="E44" s="31">
        <v>10000</v>
      </c>
      <c r="F44" s="32"/>
      <c r="G44" s="32"/>
      <c r="H44" s="122">
        <v>40.396</v>
      </c>
      <c r="I44" s="122">
        <v>21.975</v>
      </c>
      <c r="J44" s="122"/>
      <c r="K44" s="33"/>
    </row>
    <row r="45" spans="1:11" s="34" customFormat="1" ht="11.25" customHeight="1">
      <c r="A45" s="36" t="s">
        <v>35</v>
      </c>
      <c r="B45" s="30"/>
      <c r="C45" s="31">
        <v>4000</v>
      </c>
      <c r="D45" s="31">
        <v>3000</v>
      </c>
      <c r="E45" s="31">
        <v>2800</v>
      </c>
      <c r="F45" s="32"/>
      <c r="G45" s="32"/>
      <c r="H45" s="122">
        <v>10.772</v>
      </c>
      <c r="I45" s="122">
        <v>5.55</v>
      </c>
      <c r="J45" s="122"/>
      <c r="K45" s="33"/>
    </row>
    <row r="46" spans="1:11" s="34" customFormat="1" ht="11.25" customHeight="1">
      <c r="A46" s="36" t="s">
        <v>36</v>
      </c>
      <c r="B46" s="30"/>
      <c r="C46" s="31">
        <v>25000</v>
      </c>
      <c r="D46" s="31">
        <v>24000</v>
      </c>
      <c r="E46" s="31">
        <v>24000</v>
      </c>
      <c r="F46" s="32"/>
      <c r="G46" s="32"/>
      <c r="H46" s="122">
        <v>86.18</v>
      </c>
      <c r="I46" s="122">
        <v>45.559</v>
      </c>
      <c r="J46" s="122"/>
      <c r="K46" s="33"/>
    </row>
    <row r="47" spans="1:11" s="34" customFormat="1" ht="11.25" customHeight="1">
      <c r="A47" s="36" t="s">
        <v>37</v>
      </c>
      <c r="B47" s="30"/>
      <c r="C47" s="31">
        <v>5000</v>
      </c>
      <c r="D47" s="31">
        <v>5000</v>
      </c>
      <c r="E47" s="31">
        <v>5000</v>
      </c>
      <c r="F47" s="32"/>
      <c r="G47" s="32"/>
      <c r="H47" s="122">
        <v>20.075</v>
      </c>
      <c r="I47" s="122">
        <v>12.89</v>
      </c>
      <c r="J47" s="122"/>
      <c r="K47" s="33"/>
    </row>
    <row r="48" spans="1:11" s="34" customFormat="1" ht="11.25" customHeight="1">
      <c r="A48" s="36" t="s">
        <v>38</v>
      </c>
      <c r="B48" s="30"/>
      <c r="C48" s="31">
        <v>3000</v>
      </c>
      <c r="D48" s="31">
        <v>2681</v>
      </c>
      <c r="E48" s="31">
        <v>2400</v>
      </c>
      <c r="F48" s="32"/>
      <c r="G48" s="32"/>
      <c r="H48" s="122">
        <v>12.029</v>
      </c>
      <c r="I48" s="122">
        <v>6.442</v>
      </c>
      <c r="J48" s="122"/>
      <c r="K48" s="33"/>
    </row>
    <row r="49" spans="1:11" s="34" customFormat="1" ht="11.25" customHeight="1">
      <c r="A49" s="36" t="s">
        <v>39</v>
      </c>
      <c r="B49" s="30"/>
      <c r="C49" s="31">
        <v>12000</v>
      </c>
      <c r="D49" s="31">
        <v>11560</v>
      </c>
      <c r="E49" s="31">
        <v>11500</v>
      </c>
      <c r="F49" s="32"/>
      <c r="G49" s="32"/>
      <c r="H49" s="122">
        <v>46.728</v>
      </c>
      <c r="I49" s="122">
        <v>22.341</v>
      </c>
      <c r="J49" s="122"/>
      <c r="K49" s="33"/>
    </row>
    <row r="50" spans="1:11" s="43" customFormat="1" ht="11.25" customHeight="1">
      <c r="A50" s="44" t="s">
        <v>40</v>
      </c>
      <c r="B50" s="38"/>
      <c r="C50" s="39">
        <v>78625</v>
      </c>
      <c r="D50" s="39">
        <v>73776</v>
      </c>
      <c r="E50" s="39">
        <v>73240</v>
      </c>
      <c r="F50" s="40">
        <f>IF(D50&gt;0,100*E50/D50,0)</f>
        <v>99.27347646931251</v>
      </c>
      <c r="G50" s="41"/>
      <c r="H50" s="123">
        <v>276.16</v>
      </c>
      <c r="I50" s="124">
        <v>147.048</v>
      </c>
      <c r="J50" s="12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106</v>
      </c>
      <c r="D52" s="39">
        <v>106</v>
      </c>
      <c r="E52" s="39">
        <v>106</v>
      </c>
      <c r="F52" s="40">
        <f>IF(D52&gt;0,100*E52/D52,0)</f>
        <v>100</v>
      </c>
      <c r="G52" s="41"/>
      <c r="H52" s="123">
        <v>0.463</v>
      </c>
      <c r="I52" s="124">
        <v>0.41925</v>
      </c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>
        <v>49950</v>
      </c>
      <c r="D54" s="31">
        <v>33000</v>
      </c>
      <c r="E54" s="31">
        <v>33000</v>
      </c>
      <c r="F54" s="32"/>
      <c r="G54" s="32"/>
      <c r="H54" s="122">
        <v>147.69</v>
      </c>
      <c r="I54" s="122">
        <v>45.9</v>
      </c>
      <c r="J54" s="122"/>
      <c r="K54" s="33"/>
    </row>
    <row r="55" spans="1:11" s="34" customFormat="1" ht="11.25" customHeight="1">
      <c r="A55" s="36" t="s">
        <v>43</v>
      </c>
      <c r="B55" s="30"/>
      <c r="C55" s="31">
        <v>62831</v>
      </c>
      <c r="D55" s="31">
        <v>59800</v>
      </c>
      <c r="E55" s="31">
        <v>62560</v>
      </c>
      <c r="F55" s="32"/>
      <c r="G55" s="32"/>
      <c r="H55" s="122">
        <v>188.922</v>
      </c>
      <c r="I55" s="122">
        <v>125.92</v>
      </c>
      <c r="J55" s="122"/>
      <c r="K55" s="33"/>
    </row>
    <row r="56" spans="1:11" s="34" customFormat="1" ht="11.25" customHeight="1">
      <c r="A56" s="36" t="s">
        <v>44</v>
      </c>
      <c r="B56" s="30"/>
      <c r="C56" s="31">
        <v>61000</v>
      </c>
      <c r="D56" s="31">
        <v>34250</v>
      </c>
      <c r="E56" s="31">
        <v>68250</v>
      </c>
      <c r="F56" s="32"/>
      <c r="G56" s="32"/>
      <c r="H56" s="122">
        <v>108.615</v>
      </c>
      <c r="I56" s="122">
        <v>97.8</v>
      </c>
      <c r="J56" s="122"/>
      <c r="K56" s="33"/>
    </row>
    <row r="57" spans="1:11" s="34" customFormat="1" ht="11.25" customHeight="1">
      <c r="A57" s="36" t="s">
        <v>45</v>
      </c>
      <c r="B57" s="30"/>
      <c r="C57" s="31">
        <v>9634</v>
      </c>
      <c r="D57" s="31">
        <v>9450</v>
      </c>
      <c r="E57" s="31">
        <v>9400</v>
      </c>
      <c r="F57" s="32"/>
      <c r="G57" s="32"/>
      <c r="H57" s="122">
        <v>30.115</v>
      </c>
      <c r="I57" s="122">
        <v>16.28150401</v>
      </c>
      <c r="J57" s="122"/>
      <c r="K57" s="33"/>
    </row>
    <row r="58" spans="1:11" s="34" customFormat="1" ht="11.25" customHeight="1">
      <c r="A58" s="36" t="s">
        <v>46</v>
      </c>
      <c r="B58" s="30"/>
      <c r="C58" s="31">
        <v>5668</v>
      </c>
      <c r="D58" s="31">
        <v>2781</v>
      </c>
      <c r="E58" s="31">
        <v>2765</v>
      </c>
      <c r="F58" s="32"/>
      <c r="G58" s="32"/>
      <c r="H58" s="122">
        <v>22.244</v>
      </c>
      <c r="I58" s="122">
        <v>4.171</v>
      </c>
      <c r="J58" s="122"/>
      <c r="K58" s="33"/>
    </row>
    <row r="59" spans="1:11" s="43" customFormat="1" ht="11.25" customHeight="1">
      <c r="A59" s="37" t="s">
        <v>47</v>
      </c>
      <c r="B59" s="38"/>
      <c r="C59" s="39">
        <v>189083</v>
      </c>
      <c r="D59" s="39">
        <v>139281</v>
      </c>
      <c r="E59" s="39">
        <v>175975</v>
      </c>
      <c r="F59" s="40">
        <f>IF(D59&gt;0,100*E59/D59,0)</f>
        <v>126.34530194355297</v>
      </c>
      <c r="G59" s="41"/>
      <c r="H59" s="123">
        <v>497.586</v>
      </c>
      <c r="I59" s="124">
        <v>290.07250401</v>
      </c>
      <c r="J59" s="1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1888</v>
      </c>
      <c r="D61" s="31">
        <v>1000</v>
      </c>
      <c r="E61" s="31">
        <v>1000</v>
      </c>
      <c r="F61" s="32"/>
      <c r="G61" s="32"/>
      <c r="H61" s="122">
        <v>5.193</v>
      </c>
      <c r="I61" s="122">
        <v>1</v>
      </c>
      <c r="J61" s="122"/>
      <c r="K61" s="33"/>
    </row>
    <row r="62" spans="1:11" s="34" customFormat="1" ht="11.25" customHeight="1">
      <c r="A62" s="36" t="s">
        <v>49</v>
      </c>
      <c r="B62" s="30"/>
      <c r="C62" s="31">
        <v>425</v>
      </c>
      <c r="D62" s="31">
        <v>375</v>
      </c>
      <c r="E62" s="31">
        <v>450</v>
      </c>
      <c r="F62" s="32"/>
      <c r="G62" s="32"/>
      <c r="H62" s="122">
        <v>0.566</v>
      </c>
      <c r="I62" s="122">
        <v>0.15</v>
      </c>
      <c r="J62" s="122"/>
      <c r="K62" s="33"/>
    </row>
    <row r="63" spans="1:11" s="34" customFormat="1" ht="11.25" customHeight="1">
      <c r="A63" s="36" t="s">
        <v>50</v>
      </c>
      <c r="B63" s="30"/>
      <c r="C63" s="31">
        <v>3296</v>
      </c>
      <c r="D63" s="31">
        <v>3375</v>
      </c>
      <c r="E63" s="31">
        <v>2049</v>
      </c>
      <c r="F63" s="32"/>
      <c r="G63" s="32"/>
      <c r="H63" s="122">
        <v>9.54</v>
      </c>
      <c r="I63" s="122">
        <v>1.476</v>
      </c>
      <c r="J63" s="122"/>
      <c r="K63" s="33"/>
    </row>
    <row r="64" spans="1:11" s="43" customFormat="1" ht="11.25" customHeight="1">
      <c r="A64" s="37" t="s">
        <v>51</v>
      </c>
      <c r="B64" s="38"/>
      <c r="C64" s="39">
        <v>5609</v>
      </c>
      <c r="D64" s="39">
        <v>4750</v>
      </c>
      <c r="E64" s="39">
        <v>3499</v>
      </c>
      <c r="F64" s="40">
        <f>IF(D64&gt;0,100*E64/D64,0)</f>
        <v>73.66315789473684</v>
      </c>
      <c r="G64" s="41"/>
      <c r="H64" s="123">
        <v>15.299</v>
      </c>
      <c r="I64" s="124">
        <v>2.626</v>
      </c>
      <c r="J64" s="12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21290</v>
      </c>
      <c r="D66" s="39">
        <v>15821</v>
      </c>
      <c r="E66" s="39">
        <v>10085</v>
      </c>
      <c r="F66" s="40">
        <f>IF(D66&gt;0,100*E66/D66,0)</f>
        <v>63.74439036723342</v>
      </c>
      <c r="G66" s="41"/>
      <c r="H66" s="123">
        <v>27.559</v>
      </c>
      <c r="I66" s="124">
        <v>8.454</v>
      </c>
      <c r="J66" s="12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2"/>
      <c r="I68" s="122"/>
      <c r="J68" s="122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2"/>
      <c r="I69" s="122"/>
      <c r="J69" s="122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3"/>
      <c r="I70" s="124"/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10765</v>
      </c>
      <c r="D72" s="31">
        <v>10490</v>
      </c>
      <c r="E72" s="31">
        <v>10760</v>
      </c>
      <c r="F72" s="32"/>
      <c r="G72" s="32"/>
      <c r="H72" s="122">
        <v>20.516</v>
      </c>
      <c r="I72" s="122">
        <v>3.535</v>
      </c>
      <c r="J72" s="122"/>
      <c r="K72" s="33"/>
    </row>
    <row r="73" spans="1:11" s="34" customFormat="1" ht="11.25" customHeight="1">
      <c r="A73" s="36" t="s">
        <v>57</v>
      </c>
      <c r="B73" s="30"/>
      <c r="C73" s="31">
        <v>6275</v>
      </c>
      <c r="D73" s="31">
        <v>6250</v>
      </c>
      <c r="E73" s="31">
        <v>6050</v>
      </c>
      <c r="F73" s="32"/>
      <c r="G73" s="32"/>
      <c r="H73" s="122">
        <v>15.043</v>
      </c>
      <c r="I73" s="122">
        <v>21.9</v>
      </c>
      <c r="J73" s="122"/>
      <c r="K73" s="33"/>
    </row>
    <row r="74" spans="1:11" s="34" customFormat="1" ht="11.25" customHeight="1">
      <c r="A74" s="36" t="s">
        <v>58</v>
      </c>
      <c r="B74" s="30"/>
      <c r="C74" s="31">
        <v>5954</v>
      </c>
      <c r="D74" s="31">
        <v>6645</v>
      </c>
      <c r="E74" s="31">
        <v>6640</v>
      </c>
      <c r="F74" s="32"/>
      <c r="G74" s="32"/>
      <c r="H74" s="122">
        <v>8.574</v>
      </c>
      <c r="I74" s="122">
        <v>13.32</v>
      </c>
      <c r="J74" s="122"/>
      <c r="K74" s="33"/>
    </row>
    <row r="75" spans="1:11" s="34" customFormat="1" ht="11.25" customHeight="1">
      <c r="A75" s="36" t="s">
        <v>59</v>
      </c>
      <c r="B75" s="30"/>
      <c r="C75" s="31">
        <v>33622</v>
      </c>
      <c r="D75" s="31">
        <v>32547.192715868507</v>
      </c>
      <c r="E75" s="31">
        <v>36497</v>
      </c>
      <c r="F75" s="32"/>
      <c r="G75" s="32"/>
      <c r="H75" s="122">
        <v>82.272</v>
      </c>
      <c r="I75" s="122">
        <v>25.724573839715816</v>
      </c>
      <c r="J75" s="122"/>
      <c r="K75" s="33"/>
    </row>
    <row r="76" spans="1:11" s="34" customFormat="1" ht="11.25" customHeight="1">
      <c r="A76" s="36" t="s">
        <v>60</v>
      </c>
      <c r="B76" s="30"/>
      <c r="C76" s="31">
        <v>1000</v>
      </c>
      <c r="D76" s="31">
        <v>790</v>
      </c>
      <c r="E76" s="31">
        <v>750</v>
      </c>
      <c r="F76" s="32"/>
      <c r="G76" s="32"/>
      <c r="H76" s="122">
        <v>4.55</v>
      </c>
      <c r="I76" s="122">
        <v>1.625</v>
      </c>
      <c r="J76" s="122"/>
      <c r="K76" s="33"/>
    </row>
    <row r="77" spans="1:11" s="34" customFormat="1" ht="11.25" customHeight="1">
      <c r="A77" s="36" t="s">
        <v>61</v>
      </c>
      <c r="B77" s="30"/>
      <c r="C77" s="31">
        <v>3490</v>
      </c>
      <c r="D77" s="31">
        <v>3490</v>
      </c>
      <c r="E77" s="31">
        <v>5197</v>
      </c>
      <c r="F77" s="32"/>
      <c r="G77" s="32"/>
      <c r="H77" s="122">
        <v>8.027</v>
      </c>
      <c r="I77" s="122">
        <v>5.86</v>
      </c>
      <c r="J77" s="122"/>
      <c r="K77" s="33"/>
    </row>
    <row r="78" spans="1:11" s="34" customFormat="1" ht="11.25" customHeight="1">
      <c r="A78" s="36" t="s">
        <v>62</v>
      </c>
      <c r="B78" s="30"/>
      <c r="C78" s="31">
        <v>1330</v>
      </c>
      <c r="D78" s="31">
        <v>2280</v>
      </c>
      <c r="E78" s="31">
        <v>2300</v>
      </c>
      <c r="F78" s="32"/>
      <c r="G78" s="32"/>
      <c r="H78" s="122">
        <v>3.065</v>
      </c>
      <c r="I78" s="122">
        <v>4.309</v>
      </c>
      <c r="J78" s="122"/>
      <c r="K78" s="33"/>
    </row>
    <row r="79" spans="1:11" s="34" customFormat="1" ht="11.25" customHeight="1">
      <c r="A79" s="36" t="s">
        <v>63</v>
      </c>
      <c r="B79" s="30"/>
      <c r="C79" s="31">
        <v>1250</v>
      </c>
      <c r="D79" s="31">
        <v>850</v>
      </c>
      <c r="E79" s="31">
        <v>500</v>
      </c>
      <c r="F79" s="32"/>
      <c r="G79" s="32"/>
      <c r="H79" s="122">
        <v>2.5</v>
      </c>
      <c r="I79" s="122">
        <v>1.7</v>
      </c>
      <c r="J79" s="122"/>
      <c r="K79" s="33"/>
    </row>
    <row r="80" spans="1:11" s="43" customFormat="1" ht="11.25" customHeight="1">
      <c r="A80" s="44" t="s">
        <v>64</v>
      </c>
      <c r="B80" s="38"/>
      <c r="C80" s="39">
        <v>63686</v>
      </c>
      <c r="D80" s="39">
        <v>63342.19271586851</v>
      </c>
      <c r="E80" s="39">
        <v>68694</v>
      </c>
      <c r="F80" s="40">
        <f>IF(D80&gt;0,100*E80/D80,0)</f>
        <v>108.44904013370342</v>
      </c>
      <c r="G80" s="41"/>
      <c r="H80" s="123">
        <v>144.547</v>
      </c>
      <c r="I80" s="124">
        <v>77.97357383971581</v>
      </c>
      <c r="J80" s="12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>
        <v>2</v>
      </c>
      <c r="D82" s="31"/>
      <c r="E82" s="31"/>
      <c r="F82" s="32"/>
      <c r="G82" s="32"/>
      <c r="H82" s="122">
        <v>0.003</v>
      </c>
      <c r="I82" s="122"/>
      <c r="J82" s="122"/>
      <c r="K82" s="33"/>
    </row>
    <row r="83" spans="1:11" s="34" customFormat="1" ht="11.25" customHeight="1">
      <c r="A83" s="36" t="s">
        <v>66</v>
      </c>
      <c r="B83" s="30"/>
      <c r="C83" s="31">
        <v>91</v>
      </c>
      <c r="D83" s="31">
        <v>90</v>
      </c>
      <c r="E83" s="31">
        <v>90</v>
      </c>
      <c r="F83" s="32"/>
      <c r="G83" s="32"/>
      <c r="H83" s="122">
        <v>0.091</v>
      </c>
      <c r="I83" s="122">
        <v>0.09</v>
      </c>
      <c r="J83" s="122"/>
      <c r="K83" s="33"/>
    </row>
    <row r="84" spans="1:11" s="43" customFormat="1" ht="11.25" customHeight="1">
      <c r="A84" s="37" t="s">
        <v>67</v>
      </c>
      <c r="B84" s="38"/>
      <c r="C84" s="39">
        <v>93</v>
      </c>
      <c r="D84" s="39">
        <v>90</v>
      </c>
      <c r="E84" s="39">
        <v>90</v>
      </c>
      <c r="F84" s="40">
        <f>IF(D84&gt;0,100*E84/D84,0)</f>
        <v>100</v>
      </c>
      <c r="G84" s="41"/>
      <c r="H84" s="123">
        <v>0.094</v>
      </c>
      <c r="I84" s="124">
        <v>0.09</v>
      </c>
      <c r="J84" s="124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424153</v>
      </c>
      <c r="D86" s="31">
        <v>370444.1927158685</v>
      </c>
      <c r="E86" s="31">
        <v>434723</v>
      </c>
      <c r="F86" s="32">
        <f>IF(D86&gt;0,100*E86/D86,0)</f>
        <v>117.35181939629796</v>
      </c>
      <c r="G86" s="32"/>
      <c r="H86" s="122">
        <v>1187.3500000000001</v>
      </c>
      <c r="I86" s="122">
        <v>708.3443278497158</v>
      </c>
      <c r="J86" s="122"/>
      <c r="K86" s="33"/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424153</v>
      </c>
      <c r="D89" s="54">
        <v>370444.1927158685</v>
      </c>
      <c r="E89" s="54">
        <v>434723</v>
      </c>
      <c r="F89" s="55">
        <f>IF(D89&gt;0,100*E89/D89,0)</f>
        <v>117.35181939629796</v>
      </c>
      <c r="G89" s="41"/>
      <c r="H89" s="127">
        <v>1187.3500000000001</v>
      </c>
      <c r="I89" s="128">
        <v>708.3443278497158</v>
      </c>
      <c r="J89" s="128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7"/>
  <sheetViews>
    <sheetView zoomScaleSheetLayoutView="70" workbookViewId="0" topLeftCell="A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44</v>
      </c>
      <c r="D9" s="31">
        <v>49</v>
      </c>
      <c r="E9" s="31">
        <v>49.347844852547475</v>
      </c>
      <c r="F9" s="32"/>
      <c r="G9" s="32"/>
      <c r="H9" s="122">
        <v>0.093</v>
      </c>
      <c r="I9" s="122">
        <v>0.092</v>
      </c>
      <c r="J9" s="122"/>
      <c r="K9" s="33"/>
    </row>
    <row r="10" spans="1:11" s="34" customFormat="1" ht="11.25" customHeight="1">
      <c r="A10" s="36" t="s">
        <v>9</v>
      </c>
      <c r="B10" s="30"/>
      <c r="C10" s="31">
        <v>190</v>
      </c>
      <c r="D10" s="31">
        <v>189</v>
      </c>
      <c r="E10" s="31">
        <v>188.89449639979205</v>
      </c>
      <c r="F10" s="32"/>
      <c r="G10" s="32"/>
      <c r="H10" s="122">
        <v>0.372</v>
      </c>
      <c r="I10" s="122">
        <v>0.372</v>
      </c>
      <c r="J10" s="122"/>
      <c r="K10" s="33"/>
    </row>
    <row r="11" spans="1:11" s="34" customFormat="1" ht="11.25" customHeight="1">
      <c r="A11" s="29" t="s">
        <v>10</v>
      </c>
      <c r="B11" s="30"/>
      <c r="C11" s="31">
        <v>163</v>
      </c>
      <c r="D11" s="31">
        <v>315</v>
      </c>
      <c r="E11" s="31">
        <v>315.07252888174537</v>
      </c>
      <c r="F11" s="32"/>
      <c r="G11" s="32"/>
      <c r="H11" s="122">
        <v>0.328</v>
      </c>
      <c r="I11" s="122">
        <v>0.633</v>
      </c>
      <c r="J11" s="122"/>
      <c r="K11" s="33"/>
    </row>
    <row r="12" spans="1:11" s="34" customFormat="1" ht="11.25" customHeight="1">
      <c r="A12" s="36" t="s">
        <v>11</v>
      </c>
      <c r="B12" s="30"/>
      <c r="C12" s="31">
        <v>5</v>
      </c>
      <c r="D12" s="31">
        <v>2</v>
      </c>
      <c r="E12" s="31">
        <v>2.3354745708440676</v>
      </c>
      <c r="F12" s="32"/>
      <c r="G12" s="32"/>
      <c r="H12" s="122">
        <v>0.01</v>
      </c>
      <c r="I12" s="122">
        <v>0.011</v>
      </c>
      <c r="J12" s="122"/>
      <c r="K12" s="33"/>
    </row>
    <row r="13" spans="1:11" s="43" customFormat="1" ht="11.25" customHeight="1">
      <c r="A13" s="37" t="s">
        <v>12</v>
      </c>
      <c r="B13" s="38"/>
      <c r="C13" s="39">
        <v>402</v>
      </c>
      <c r="D13" s="39">
        <v>555</v>
      </c>
      <c r="E13" s="39">
        <v>555.650344704929</v>
      </c>
      <c r="F13" s="40">
        <f>IF(D13&gt;0,100*E13/D13,0)</f>
        <v>100.11717922611334</v>
      </c>
      <c r="G13" s="41"/>
      <c r="H13" s="123">
        <v>0.8029999999999999</v>
      </c>
      <c r="I13" s="124">
        <v>1.1079999999999999</v>
      </c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3"/>
      <c r="I17" s="124"/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>
        <v>14870</v>
      </c>
      <c r="D19" s="31">
        <v>15000</v>
      </c>
      <c r="E19" s="31">
        <v>14222</v>
      </c>
      <c r="F19" s="32"/>
      <c r="G19" s="32"/>
      <c r="H19" s="122">
        <v>62.454</v>
      </c>
      <c r="I19" s="122">
        <v>64.07</v>
      </c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>
        <v>14870</v>
      </c>
      <c r="D22" s="39">
        <v>15000</v>
      </c>
      <c r="E22" s="39">
        <v>14222</v>
      </c>
      <c r="F22" s="40">
        <f>IF(D22&gt;0,100*E22/D22,0)</f>
        <v>94.81333333333333</v>
      </c>
      <c r="G22" s="41"/>
      <c r="H22" s="123">
        <v>62.454</v>
      </c>
      <c r="I22" s="124">
        <v>64.07</v>
      </c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95787</v>
      </c>
      <c r="D24" s="39">
        <v>93564</v>
      </c>
      <c r="E24" s="39">
        <v>95000</v>
      </c>
      <c r="F24" s="40">
        <f>IF(D24&gt;0,100*E24/D24,0)</f>
        <v>101.5347783335471</v>
      </c>
      <c r="G24" s="41"/>
      <c r="H24" s="123">
        <v>376.75</v>
      </c>
      <c r="I24" s="124">
        <v>354.794</v>
      </c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19023</v>
      </c>
      <c r="D26" s="39">
        <v>17800</v>
      </c>
      <c r="E26" s="39">
        <v>19000</v>
      </c>
      <c r="F26" s="40">
        <f>IF(D26&gt;0,100*E26/D26,0)</f>
        <v>106.74157303370787</v>
      </c>
      <c r="G26" s="41"/>
      <c r="H26" s="123">
        <v>97.975</v>
      </c>
      <c r="I26" s="124">
        <v>62.5</v>
      </c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>
        <v>176896</v>
      </c>
      <c r="D28" s="31">
        <v>187731</v>
      </c>
      <c r="E28" s="31">
        <v>194000</v>
      </c>
      <c r="F28" s="32"/>
      <c r="G28" s="32"/>
      <c r="H28" s="122">
        <v>809.3</v>
      </c>
      <c r="I28" s="122">
        <v>662.529</v>
      </c>
      <c r="J28" s="122"/>
      <c r="K28" s="33"/>
    </row>
    <row r="29" spans="1:11" s="34" customFormat="1" ht="11.25" customHeight="1">
      <c r="A29" s="36" t="s">
        <v>22</v>
      </c>
      <c r="B29" s="30"/>
      <c r="C29" s="31">
        <v>88645</v>
      </c>
      <c r="D29" s="31">
        <v>94012</v>
      </c>
      <c r="E29" s="31">
        <v>94012</v>
      </c>
      <c r="F29" s="32"/>
      <c r="G29" s="32"/>
      <c r="H29" s="122">
        <v>301.065</v>
      </c>
      <c r="I29" s="122">
        <v>164.492</v>
      </c>
      <c r="J29" s="122"/>
      <c r="K29" s="33"/>
    </row>
    <row r="30" spans="1:11" s="34" customFormat="1" ht="11.25" customHeight="1">
      <c r="A30" s="36" t="s">
        <v>23</v>
      </c>
      <c r="B30" s="30"/>
      <c r="C30" s="31">
        <v>133919</v>
      </c>
      <c r="D30" s="31">
        <v>158812</v>
      </c>
      <c r="E30" s="31">
        <v>133919</v>
      </c>
      <c r="F30" s="32"/>
      <c r="G30" s="32"/>
      <c r="H30" s="122">
        <v>502.051</v>
      </c>
      <c r="I30" s="122">
        <v>374.448</v>
      </c>
      <c r="J30" s="122"/>
      <c r="K30" s="33"/>
    </row>
    <row r="31" spans="1:11" s="43" customFormat="1" ht="11.25" customHeight="1">
      <c r="A31" s="44" t="s">
        <v>24</v>
      </c>
      <c r="B31" s="38"/>
      <c r="C31" s="39">
        <v>399460</v>
      </c>
      <c r="D31" s="39">
        <v>440555</v>
      </c>
      <c r="E31" s="39">
        <v>421931</v>
      </c>
      <c r="F31" s="40">
        <f>IF(D31&gt;0,100*E31/D31,0)</f>
        <v>95.77260500959018</v>
      </c>
      <c r="G31" s="41"/>
      <c r="H31" s="123">
        <v>1612.416</v>
      </c>
      <c r="I31" s="124">
        <v>1201.469</v>
      </c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38998</v>
      </c>
      <c r="D33" s="31">
        <v>39836</v>
      </c>
      <c r="E33" s="31">
        <v>34700</v>
      </c>
      <c r="F33" s="32"/>
      <c r="G33" s="32"/>
      <c r="H33" s="122">
        <v>147.921</v>
      </c>
      <c r="I33" s="122">
        <v>131.821</v>
      </c>
      <c r="J33" s="122"/>
      <c r="K33" s="33"/>
    </row>
    <row r="34" spans="1:11" s="34" customFormat="1" ht="11.25" customHeight="1">
      <c r="A34" s="36" t="s">
        <v>26</v>
      </c>
      <c r="B34" s="30"/>
      <c r="C34" s="31">
        <v>17058</v>
      </c>
      <c r="D34" s="31">
        <v>17430</v>
      </c>
      <c r="E34" s="31">
        <v>17437</v>
      </c>
      <c r="F34" s="32"/>
      <c r="G34" s="32"/>
      <c r="H34" s="122">
        <v>79.965</v>
      </c>
      <c r="I34" s="122">
        <v>69.18</v>
      </c>
      <c r="J34" s="122"/>
      <c r="K34" s="33"/>
    </row>
    <row r="35" spans="1:11" s="34" customFormat="1" ht="11.25" customHeight="1">
      <c r="A35" s="36" t="s">
        <v>27</v>
      </c>
      <c r="B35" s="30"/>
      <c r="C35" s="31">
        <v>91921</v>
      </c>
      <c r="D35" s="31">
        <v>91400</v>
      </c>
      <c r="E35" s="31">
        <v>85000</v>
      </c>
      <c r="F35" s="32"/>
      <c r="G35" s="32"/>
      <c r="H35" s="122">
        <v>456.312</v>
      </c>
      <c r="I35" s="122">
        <v>283</v>
      </c>
      <c r="J35" s="122"/>
      <c r="K35" s="33"/>
    </row>
    <row r="36" spans="1:11" s="34" customFormat="1" ht="11.25" customHeight="1">
      <c r="A36" s="36" t="s">
        <v>28</v>
      </c>
      <c r="B36" s="30"/>
      <c r="C36" s="31">
        <v>14851</v>
      </c>
      <c r="D36" s="31">
        <v>15609</v>
      </c>
      <c r="E36" s="31">
        <v>15853</v>
      </c>
      <c r="F36" s="32"/>
      <c r="G36" s="32"/>
      <c r="H36" s="122">
        <v>62.082</v>
      </c>
      <c r="I36" s="122">
        <v>41.68</v>
      </c>
      <c r="J36" s="122"/>
      <c r="K36" s="33"/>
    </row>
    <row r="37" spans="1:11" s="43" customFormat="1" ht="11.25" customHeight="1">
      <c r="A37" s="37" t="s">
        <v>29</v>
      </c>
      <c r="B37" s="38"/>
      <c r="C37" s="39">
        <v>162828</v>
      </c>
      <c r="D37" s="39">
        <v>164275</v>
      </c>
      <c r="E37" s="39">
        <v>152990</v>
      </c>
      <c r="F37" s="40">
        <f>IF(D37&gt;0,100*E37/D37,0)</f>
        <v>93.13042154923147</v>
      </c>
      <c r="G37" s="41"/>
      <c r="H37" s="123">
        <v>746.28</v>
      </c>
      <c r="I37" s="124">
        <v>525.6809999999999</v>
      </c>
      <c r="J37" s="12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9265</v>
      </c>
      <c r="D39" s="39">
        <v>9265</v>
      </c>
      <c r="E39" s="39">
        <v>9360</v>
      </c>
      <c r="F39" s="40">
        <f>IF(D39&gt;0,100*E39/D39,0)</f>
        <v>101.02536427415002</v>
      </c>
      <c r="G39" s="41"/>
      <c r="H39" s="123">
        <v>18.609</v>
      </c>
      <c r="I39" s="124">
        <v>18.609</v>
      </c>
      <c r="J39" s="12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>
        <v>37874</v>
      </c>
      <c r="D41" s="31">
        <v>38542</v>
      </c>
      <c r="E41" s="31">
        <v>40910</v>
      </c>
      <c r="F41" s="32"/>
      <c r="G41" s="32"/>
      <c r="H41" s="122">
        <v>101.729</v>
      </c>
      <c r="I41" s="122">
        <v>65.591</v>
      </c>
      <c r="J41" s="122"/>
      <c r="K41" s="33"/>
    </row>
    <row r="42" spans="1:11" s="34" customFormat="1" ht="11.25" customHeight="1">
      <c r="A42" s="36" t="s">
        <v>32</v>
      </c>
      <c r="B42" s="30"/>
      <c r="C42" s="31">
        <v>152623</v>
      </c>
      <c r="D42" s="31">
        <v>153327</v>
      </c>
      <c r="E42" s="31">
        <v>150800</v>
      </c>
      <c r="F42" s="32"/>
      <c r="G42" s="32"/>
      <c r="H42" s="122">
        <v>662.304</v>
      </c>
      <c r="I42" s="122">
        <v>549.945</v>
      </c>
      <c r="J42" s="122"/>
      <c r="K42" s="33"/>
    </row>
    <row r="43" spans="1:11" s="34" customFormat="1" ht="11.25" customHeight="1">
      <c r="A43" s="36" t="s">
        <v>33</v>
      </c>
      <c r="B43" s="30"/>
      <c r="C43" s="31">
        <v>18486</v>
      </c>
      <c r="D43" s="31">
        <v>20251</v>
      </c>
      <c r="E43" s="31">
        <v>19000</v>
      </c>
      <c r="F43" s="32"/>
      <c r="G43" s="32"/>
      <c r="H43" s="122">
        <v>73.049</v>
      </c>
      <c r="I43" s="122">
        <v>58.457</v>
      </c>
      <c r="J43" s="122"/>
      <c r="K43" s="33"/>
    </row>
    <row r="44" spans="1:11" s="34" customFormat="1" ht="11.25" customHeight="1">
      <c r="A44" s="36" t="s">
        <v>34</v>
      </c>
      <c r="B44" s="30"/>
      <c r="C44" s="31">
        <v>130918</v>
      </c>
      <c r="D44" s="31">
        <v>125222</v>
      </c>
      <c r="E44" s="31">
        <v>125000</v>
      </c>
      <c r="F44" s="32"/>
      <c r="G44" s="32"/>
      <c r="H44" s="122">
        <v>526.104</v>
      </c>
      <c r="I44" s="122">
        <v>349.597</v>
      </c>
      <c r="J44" s="122"/>
      <c r="K44" s="33"/>
    </row>
    <row r="45" spans="1:11" s="34" customFormat="1" ht="11.25" customHeight="1">
      <c r="A45" s="36" t="s">
        <v>35</v>
      </c>
      <c r="B45" s="30"/>
      <c r="C45" s="31">
        <v>41921</v>
      </c>
      <c r="D45" s="31">
        <v>38812</v>
      </c>
      <c r="E45" s="31">
        <v>35200</v>
      </c>
      <c r="F45" s="32"/>
      <c r="G45" s="32"/>
      <c r="H45" s="122">
        <v>114.943</v>
      </c>
      <c r="I45" s="122">
        <v>74.966</v>
      </c>
      <c r="J45" s="122"/>
      <c r="K45" s="33"/>
    </row>
    <row r="46" spans="1:11" s="34" customFormat="1" ht="11.25" customHeight="1">
      <c r="A46" s="36" t="s">
        <v>36</v>
      </c>
      <c r="B46" s="30"/>
      <c r="C46" s="31">
        <v>67069</v>
      </c>
      <c r="D46" s="31">
        <v>64402</v>
      </c>
      <c r="E46" s="31">
        <v>62400</v>
      </c>
      <c r="F46" s="32"/>
      <c r="G46" s="32"/>
      <c r="H46" s="122">
        <v>219.558</v>
      </c>
      <c r="I46" s="122">
        <v>124.061</v>
      </c>
      <c r="J46" s="122"/>
      <c r="K46" s="33"/>
    </row>
    <row r="47" spans="1:11" s="34" customFormat="1" ht="11.25" customHeight="1">
      <c r="A47" s="36" t="s">
        <v>37</v>
      </c>
      <c r="B47" s="30"/>
      <c r="C47" s="31">
        <v>100158</v>
      </c>
      <c r="D47" s="31">
        <v>99934</v>
      </c>
      <c r="E47" s="31">
        <v>99500</v>
      </c>
      <c r="F47" s="32"/>
      <c r="G47" s="32"/>
      <c r="H47" s="122">
        <v>405.587</v>
      </c>
      <c r="I47" s="122">
        <v>266.063</v>
      </c>
      <c r="J47" s="122"/>
      <c r="K47" s="33"/>
    </row>
    <row r="48" spans="1:11" s="34" customFormat="1" ht="11.25" customHeight="1">
      <c r="A48" s="36" t="s">
        <v>38</v>
      </c>
      <c r="B48" s="30"/>
      <c r="C48" s="31">
        <v>224996</v>
      </c>
      <c r="D48" s="31">
        <v>213260</v>
      </c>
      <c r="E48" s="31">
        <v>213300</v>
      </c>
      <c r="F48" s="32"/>
      <c r="G48" s="32"/>
      <c r="H48" s="122">
        <v>893.323</v>
      </c>
      <c r="I48" s="122">
        <v>512.254</v>
      </c>
      <c r="J48" s="122"/>
      <c r="K48" s="33"/>
    </row>
    <row r="49" spans="1:11" s="34" customFormat="1" ht="11.25" customHeight="1">
      <c r="A49" s="36" t="s">
        <v>39</v>
      </c>
      <c r="B49" s="30"/>
      <c r="C49" s="31">
        <v>57674</v>
      </c>
      <c r="D49" s="31">
        <v>56423</v>
      </c>
      <c r="E49" s="31">
        <v>56000</v>
      </c>
      <c r="F49" s="32"/>
      <c r="G49" s="32"/>
      <c r="H49" s="122">
        <v>224.575</v>
      </c>
      <c r="I49" s="122">
        <v>109.059</v>
      </c>
      <c r="J49" s="122"/>
      <c r="K49" s="33"/>
    </row>
    <row r="50" spans="1:11" s="43" customFormat="1" ht="11.25" customHeight="1">
      <c r="A50" s="44" t="s">
        <v>40</v>
      </c>
      <c r="B50" s="38"/>
      <c r="C50" s="39">
        <v>831719</v>
      </c>
      <c r="D50" s="39">
        <v>810173</v>
      </c>
      <c r="E50" s="39">
        <v>802110</v>
      </c>
      <c r="F50" s="40">
        <f>IF(D50&gt;0,100*E50/D50,0)</f>
        <v>99.00478046046955</v>
      </c>
      <c r="G50" s="41"/>
      <c r="H50" s="123">
        <v>3221.172</v>
      </c>
      <c r="I50" s="124">
        <v>2109.993</v>
      </c>
      <c r="J50" s="12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40760</v>
      </c>
      <c r="D52" s="39">
        <v>40760</v>
      </c>
      <c r="E52" s="39">
        <v>40760</v>
      </c>
      <c r="F52" s="40">
        <f>IF(D52&gt;0,100*E52/D52,0)</f>
        <v>100</v>
      </c>
      <c r="G52" s="41"/>
      <c r="H52" s="123">
        <v>178.027</v>
      </c>
      <c r="I52" s="124">
        <v>109.74070771331058</v>
      </c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>
        <v>107588</v>
      </c>
      <c r="D54" s="31">
        <v>125000</v>
      </c>
      <c r="E54" s="31">
        <v>125000</v>
      </c>
      <c r="F54" s="32"/>
      <c r="G54" s="32"/>
      <c r="H54" s="122">
        <v>369.245</v>
      </c>
      <c r="I54" s="122">
        <v>232.209</v>
      </c>
      <c r="J54" s="122"/>
      <c r="K54" s="33"/>
    </row>
    <row r="55" spans="1:11" s="34" customFormat="1" ht="11.25" customHeight="1">
      <c r="A55" s="36" t="s">
        <v>43</v>
      </c>
      <c r="B55" s="30"/>
      <c r="C55" s="31">
        <v>96033</v>
      </c>
      <c r="D55" s="31">
        <v>91269</v>
      </c>
      <c r="E55" s="31">
        <v>93840</v>
      </c>
      <c r="F55" s="32"/>
      <c r="G55" s="32"/>
      <c r="H55" s="122">
        <v>288.074</v>
      </c>
      <c r="I55" s="122">
        <v>188.88</v>
      </c>
      <c r="J55" s="122"/>
      <c r="K55" s="33"/>
    </row>
    <row r="56" spans="1:11" s="34" customFormat="1" ht="11.25" customHeight="1">
      <c r="A56" s="36" t="s">
        <v>44</v>
      </c>
      <c r="B56" s="30"/>
      <c r="C56" s="31">
        <v>220945</v>
      </c>
      <c r="D56" s="31">
        <v>246300</v>
      </c>
      <c r="E56" s="31">
        <v>215700</v>
      </c>
      <c r="F56" s="32"/>
      <c r="G56" s="32"/>
      <c r="H56" s="122">
        <v>850</v>
      </c>
      <c r="I56" s="122">
        <v>723</v>
      </c>
      <c r="J56" s="122"/>
      <c r="K56" s="33"/>
    </row>
    <row r="57" spans="1:11" s="34" customFormat="1" ht="11.25" customHeight="1">
      <c r="A57" s="36" t="s">
        <v>45</v>
      </c>
      <c r="B57" s="30"/>
      <c r="C57" s="31">
        <v>90552</v>
      </c>
      <c r="D57" s="31">
        <v>92075</v>
      </c>
      <c r="E57" s="31">
        <v>92075</v>
      </c>
      <c r="F57" s="32"/>
      <c r="G57" s="32"/>
      <c r="H57" s="122">
        <v>283.211</v>
      </c>
      <c r="I57" s="122">
        <v>159.481</v>
      </c>
      <c r="J57" s="122"/>
      <c r="K57" s="33"/>
    </row>
    <row r="58" spans="1:11" s="34" customFormat="1" ht="11.25" customHeight="1">
      <c r="A58" s="36" t="s">
        <v>46</v>
      </c>
      <c r="B58" s="30"/>
      <c r="C58" s="31">
        <v>153066</v>
      </c>
      <c r="D58" s="31">
        <v>148892</v>
      </c>
      <c r="E58" s="31">
        <v>148685</v>
      </c>
      <c r="F58" s="32"/>
      <c r="G58" s="32"/>
      <c r="H58" s="122">
        <v>476.493</v>
      </c>
      <c r="I58" s="122">
        <v>279.665</v>
      </c>
      <c r="J58" s="122"/>
      <c r="K58" s="33"/>
    </row>
    <row r="59" spans="1:11" s="43" customFormat="1" ht="11.25" customHeight="1">
      <c r="A59" s="37" t="s">
        <v>47</v>
      </c>
      <c r="B59" s="38"/>
      <c r="C59" s="39">
        <v>668184</v>
      </c>
      <c r="D59" s="39">
        <v>703536</v>
      </c>
      <c r="E59" s="39">
        <v>675300</v>
      </c>
      <c r="F59" s="40">
        <f>IF(D59&gt;0,100*E59/D59,0)</f>
        <v>95.98655932319028</v>
      </c>
      <c r="G59" s="41"/>
      <c r="H59" s="123">
        <v>2267.023</v>
      </c>
      <c r="I59" s="124">
        <v>1583.235</v>
      </c>
      <c r="J59" s="1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2023</v>
      </c>
      <c r="D61" s="31">
        <v>3000</v>
      </c>
      <c r="E61" s="31">
        <v>3000</v>
      </c>
      <c r="F61" s="32"/>
      <c r="G61" s="32"/>
      <c r="H61" s="122">
        <v>3.724</v>
      </c>
      <c r="I61" s="122">
        <v>3</v>
      </c>
      <c r="J61" s="122"/>
      <c r="K61" s="33"/>
    </row>
    <row r="62" spans="1:11" s="34" customFormat="1" ht="11.25" customHeight="1">
      <c r="A62" s="36" t="s">
        <v>49</v>
      </c>
      <c r="B62" s="30"/>
      <c r="C62" s="31">
        <v>4168</v>
      </c>
      <c r="D62" s="31">
        <v>3970</v>
      </c>
      <c r="E62" s="31">
        <v>4000</v>
      </c>
      <c r="F62" s="32"/>
      <c r="G62" s="32"/>
      <c r="H62" s="122">
        <v>4.905</v>
      </c>
      <c r="I62" s="122">
        <v>1.402</v>
      </c>
      <c r="J62" s="122"/>
      <c r="K62" s="33"/>
    </row>
    <row r="63" spans="1:11" s="34" customFormat="1" ht="11.25" customHeight="1">
      <c r="A63" s="36" t="s">
        <v>50</v>
      </c>
      <c r="B63" s="30"/>
      <c r="C63" s="31">
        <v>7678</v>
      </c>
      <c r="D63" s="31">
        <v>7875</v>
      </c>
      <c r="E63" s="31">
        <v>8197</v>
      </c>
      <c r="F63" s="32"/>
      <c r="G63" s="32"/>
      <c r="H63" s="122">
        <v>22.47</v>
      </c>
      <c r="I63" s="122">
        <v>3.444</v>
      </c>
      <c r="J63" s="122"/>
      <c r="K63" s="33"/>
    </row>
    <row r="64" spans="1:11" s="43" customFormat="1" ht="11.25" customHeight="1">
      <c r="A64" s="37" t="s">
        <v>51</v>
      </c>
      <c r="B64" s="38"/>
      <c r="C64" s="39">
        <v>13869</v>
      </c>
      <c r="D64" s="39">
        <v>14845</v>
      </c>
      <c r="E64" s="39">
        <v>15197</v>
      </c>
      <c r="F64" s="40">
        <f>IF(D64&gt;0,100*E64/D64,0)</f>
        <v>102.37116874368475</v>
      </c>
      <c r="G64" s="41"/>
      <c r="H64" s="123">
        <v>31.099</v>
      </c>
      <c r="I64" s="124">
        <v>7.846</v>
      </c>
      <c r="J64" s="12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6089</v>
      </c>
      <c r="D66" s="39">
        <v>4525</v>
      </c>
      <c r="E66" s="39">
        <v>10261</v>
      </c>
      <c r="F66" s="40">
        <f>IF(D66&gt;0,100*E66/D66,0)</f>
        <v>226.76243093922653</v>
      </c>
      <c r="G66" s="41"/>
      <c r="H66" s="123">
        <v>8.75</v>
      </c>
      <c r="I66" s="124">
        <v>2.684</v>
      </c>
      <c r="J66" s="12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>
        <v>45551</v>
      </c>
      <c r="D68" s="31">
        <v>43000</v>
      </c>
      <c r="E68" s="31">
        <v>44000</v>
      </c>
      <c r="F68" s="32"/>
      <c r="G68" s="32"/>
      <c r="H68" s="122">
        <v>74.885</v>
      </c>
      <c r="I68" s="122">
        <v>65.5</v>
      </c>
      <c r="J68" s="122"/>
      <c r="K68" s="33"/>
    </row>
    <row r="69" spans="1:11" s="34" customFormat="1" ht="11.25" customHeight="1">
      <c r="A69" s="36" t="s">
        <v>54</v>
      </c>
      <c r="B69" s="30"/>
      <c r="C69" s="31">
        <v>756</v>
      </c>
      <c r="D69" s="31">
        <v>500</v>
      </c>
      <c r="E69" s="31">
        <v>700</v>
      </c>
      <c r="F69" s="32"/>
      <c r="G69" s="32"/>
      <c r="H69" s="122">
        <v>1.16</v>
      </c>
      <c r="I69" s="122">
        <v>0.7</v>
      </c>
      <c r="J69" s="122"/>
      <c r="K69" s="33"/>
    </row>
    <row r="70" spans="1:11" s="43" customFormat="1" ht="11.25" customHeight="1">
      <c r="A70" s="37" t="s">
        <v>55</v>
      </c>
      <c r="B70" s="38"/>
      <c r="C70" s="39">
        <v>46307</v>
      </c>
      <c r="D70" s="39">
        <v>43500</v>
      </c>
      <c r="E70" s="39">
        <v>44700</v>
      </c>
      <c r="F70" s="40">
        <f>IF(D70&gt;0,100*E70/D70,0)</f>
        <v>102.75862068965517</v>
      </c>
      <c r="G70" s="41"/>
      <c r="H70" s="123">
        <v>76.045</v>
      </c>
      <c r="I70" s="124">
        <v>66.2</v>
      </c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2"/>
      <c r="I72" s="122"/>
      <c r="J72" s="122"/>
      <c r="K72" s="33"/>
    </row>
    <row r="73" spans="1:11" s="34" customFormat="1" ht="11.25" customHeight="1">
      <c r="A73" s="36" t="s">
        <v>57</v>
      </c>
      <c r="B73" s="30"/>
      <c r="C73" s="31">
        <v>700</v>
      </c>
      <c r="D73" s="31">
        <v>2135</v>
      </c>
      <c r="E73" s="31">
        <v>2150</v>
      </c>
      <c r="F73" s="32"/>
      <c r="G73" s="32"/>
      <c r="H73" s="122">
        <v>1.62</v>
      </c>
      <c r="I73" s="122">
        <v>7.8</v>
      </c>
      <c r="J73" s="122"/>
      <c r="K73" s="33"/>
    </row>
    <row r="74" spans="1:11" s="34" customFormat="1" ht="11.25" customHeight="1">
      <c r="A74" s="36" t="s">
        <v>58</v>
      </c>
      <c r="B74" s="30"/>
      <c r="C74" s="31">
        <v>1489</v>
      </c>
      <c r="D74" s="31">
        <v>1661</v>
      </c>
      <c r="E74" s="31">
        <v>1660</v>
      </c>
      <c r="F74" s="32"/>
      <c r="G74" s="32"/>
      <c r="H74" s="122">
        <v>2.17</v>
      </c>
      <c r="I74" s="122">
        <v>3.33</v>
      </c>
      <c r="J74" s="122"/>
      <c r="K74" s="33"/>
    </row>
    <row r="75" spans="1:11" s="34" customFormat="1" ht="11.25" customHeight="1">
      <c r="A75" s="36" t="s">
        <v>59</v>
      </c>
      <c r="B75" s="30"/>
      <c r="C75" s="31">
        <v>21254</v>
      </c>
      <c r="D75" s="31">
        <v>20574.5652841315</v>
      </c>
      <c r="E75" s="31">
        <v>16358</v>
      </c>
      <c r="F75" s="32"/>
      <c r="G75" s="32"/>
      <c r="H75" s="122">
        <v>46.974</v>
      </c>
      <c r="I75" s="122">
        <v>28.272244506469868</v>
      </c>
      <c r="J75" s="122"/>
      <c r="K75" s="33"/>
    </row>
    <row r="76" spans="1:11" s="34" customFormat="1" ht="11.25" customHeight="1">
      <c r="A76" s="36" t="s">
        <v>60</v>
      </c>
      <c r="B76" s="30"/>
      <c r="C76" s="31">
        <v>272</v>
      </c>
      <c r="D76" s="31">
        <v>190</v>
      </c>
      <c r="E76" s="31">
        <v>120</v>
      </c>
      <c r="F76" s="32"/>
      <c r="G76" s="32"/>
      <c r="H76" s="122">
        <v>1.238</v>
      </c>
      <c r="I76" s="122">
        <v>0.637</v>
      </c>
      <c r="J76" s="122"/>
      <c r="K76" s="33"/>
    </row>
    <row r="77" spans="1:11" s="34" customFormat="1" ht="11.25" customHeight="1">
      <c r="A77" s="36" t="s">
        <v>61</v>
      </c>
      <c r="B77" s="30"/>
      <c r="C77" s="31">
        <v>5350</v>
      </c>
      <c r="D77" s="31">
        <v>5350</v>
      </c>
      <c r="E77" s="31">
        <v>3180</v>
      </c>
      <c r="F77" s="32"/>
      <c r="G77" s="32"/>
      <c r="H77" s="122">
        <v>11.916</v>
      </c>
      <c r="I77" s="122">
        <v>9.16</v>
      </c>
      <c r="J77" s="122"/>
      <c r="K77" s="33"/>
    </row>
    <row r="78" spans="1:11" s="34" customFormat="1" ht="11.25" customHeight="1">
      <c r="A78" s="36" t="s">
        <v>62</v>
      </c>
      <c r="B78" s="30"/>
      <c r="C78" s="31">
        <v>10762</v>
      </c>
      <c r="D78" s="31">
        <v>11040</v>
      </c>
      <c r="E78" s="31">
        <v>11020</v>
      </c>
      <c r="F78" s="32"/>
      <c r="G78" s="32"/>
      <c r="H78" s="122">
        <v>24.796</v>
      </c>
      <c r="I78" s="122">
        <v>21.638</v>
      </c>
      <c r="J78" s="122"/>
      <c r="K78" s="33"/>
    </row>
    <row r="79" spans="1:11" s="34" customFormat="1" ht="11.25" customHeight="1">
      <c r="A79" s="36" t="s">
        <v>63</v>
      </c>
      <c r="B79" s="30"/>
      <c r="C79" s="31">
        <v>11737</v>
      </c>
      <c r="D79" s="31">
        <v>16035</v>
      </c>
      <c r="E79" s="31">
        <v>15600</v>
      </c>
      <c r="F79" s="32"/>
      <c r="G79" s="32"/>
      <c r="H79" s="122">
        <v>31.529</v>
      </c>
      <c r="I79" s="122">
        <v>46.343</v>
      </c>
      <c r="J79" s="122"/>
      <c r="K79" s="33"/>
    </row>
    <row r="80" spans="1:11" s="43" customFormat="1" ht="11.25" customHeight="1">
      <c r="A80" s="44" t="s">
        <v>64</v>
      </c>
      <c r="B80" s="38"/>
      <c r="C80" s="39">
        <v>51564</v>
      </c>
      <c r="D80" s="39">
        <v>56985.5652841315</v>
      </c>
      <c r="E80" s="39">
        <v>50088</v>
      </c>
      <c r="F80" s="40">
        <f>IF(D80&gt;0,100*E80/D80,0)</f>
        <v>87.89594303445081</v>
      </c>
      <c r="G80" s="41"/>
      <c r="H80" s="123">
        <v>120.243</v>
      </c>
      <c r="I80" s="124">
        <v>117.18024450646988</v>
      </c>
      <c r="J80" s="12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>
        <v>2</v>
      </c>
      <c r="D82" s="31"/>
      <c r="E82" s="31"/>
      <c r="F82" s="32"/>
      <c r="G82" s="32"/>
      <c r="H82" s="122">
        <v>0.002</v>
      </c>
      <c r="I82" s="122"/>
      <c r="J82" s="122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2"/>
      <c r="I83" s="122"/>
      <c r="J83" s="122"/>
      <c r="K83" s="33"/>
    </row>
    <row r="84" spans="1:11" s="43" customFormat="1" ht="11.25" customHeight="1">
      <c r="A84" s="37" t="s">
        <v>67</v>
      </c>
      <c r="B84" s="38"/>
      <c r="C84" s="39">
        <v>2</v>
      </c>
      <c r="D84" s="39"/>
      <c r="E84" s="39"/>
      <c r="F84" s="40"/>
      <c r="G84" s="41"/>
      <c r="H84" s="123">
        <v>0.002</v>
      </c>
      <c r="I84" s="124"/>
      <c r="J84" s="124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2360129</v>
      </c>
      <c r="D86" s="31">
        <v>2415338.5652841316</v>
      </c>
      <c r="E86" s="31">
        <v>2351474.650344705</v>
      </c>
      <c r="F86" s="32">
        <f>IF(D86&gt;0,100*E86/D86,0)</f>
        <v>97.35590215560883</v>
      </c>
      <c r="G86" s="32"/>
      <c r="H86" s="122">
        <v>8817.648000000001</v>
      </c>
      <c r="I86" s="122">
        <v>6225.109952219779</v>
      </c>
      <c r="J86" s="122"/>
      <c r="K86" s="33"/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2360129</v>
      </c>
      <c r="D89" s="54">
        <v>2415338.5652841316</v>
      </c>
      <c r="E89" s="54">
        <v>2351474.650344705</v>
      </c>
      <c r="F89" s="55">
        <f>IF(D89&gt;0,100*E89/D89,0)</f>
        <v>97.35590215560883</v>
      </c>
      <c r="G89" s="41"/>
      <c r="H89" s="127">
        <v>8817.648000000001</v>
      </c>
      <c r="I89" s="128">
        <v>6225.109952219779</v>
      </c>
      <c r="J89" s="128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7"/>
  <sheetViews>
    <sheetView zoomScaleSheetLayoutView="70" workbookViewId="0" topLeftCell="C1">
      <selection activeCell="F97" sqref="F9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3" width="11.57421875" style="7" customWidth="1"/>
    <col min="14" max="16384" width="9.8515625" style="61" customWidth="1"/>
  </cols>
  <sheetData>
    <row r="1" spans="1:11" s="1" customFormat="1" ht="12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97" t="s">
        <v>71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8" t="s">
        <v>3</v>
      </c>
      <c r="D4" s="199"/>
      <c r="E4" s="199"/>
      <c r="F4" s="200"/>
      <c r="G4" s="10"/>
      <c r="H4" s="201" t="s">
        <v>4</v>
      </c>
      <c r="I4" s="202"/>
      <c r="J4" s="202"/>
      <c r="K4" s="20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303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44</v>
      </c>
      <c r="D9" s="31">
        <v>49</v>
      </c>
      <c r="E9" s="31">
        <v>49.347844852547475</v>
      </c>
      <c r="F9" s="32"/>
      <c r="G9" s="32"/>
      <c r="H9" s="122">
        <v>0.093</v>
      </c>
      <c r="I9" s="122">
        <v>0.092</v>
      </c>
      <c r="J9" s="122"/>
      <c r="K9" s="33"/>
    </row>
    <row r="10" spans="1:11" s="34" customFormat="1" ht="11.25" customHeight="1">
      <c r="A10" s="36" t="s">
        <v>9</v>
      </c>
      <c r="B10" s="30"/>
      <c r="C10" s="31">
        <v>190</v>
      </c>
      <c r="D10" s="31">
        <v>189</v>
      </c>
      <c r="E10" s="31">
        <v>188.89449639979205</v>
      </c>
      <c r="F10" s="32"/>
      <c r="G10" s="32"/>
      <c r="H10" s="122">
        <v>0.372</v>
      </c>
      <c r="I10" s="122">
        <v>0.372</v>
      </c>
      <c r="J10" s="122"/>
      <c r="K10" s="33"/>
    </row>
    <row r="11" spans="1:11" s="34" customFormat="1" ht="11.25" customHeight="1">
      <c r="A11" s="29" t="s">
        <v>10</v>
      </c>
      <c r="B11" s="30"/>
      <c r="C11" s="31">
        <v>163</v>
      </c>
      <c r="D11" s="31">
        <v>315</v>
      </c>
      <c r="E11" s="31">
        <v>315.07252888174537</v>
      </c>
      <c r="F11" s="32"/>
      <c r="G11" s="32"/>
      <c r="H11" s="122">
        <v>0.328</v>
      </c>
      <c r="I11" s="122">
        <v>0.633</v>
      </c>
      <c r="J11" s="122"/>
      <c r="K11" s="33"/>
    </row>
    <row r="12" spans="1:11" s="34" customFormat="1" ht="11.25" customHeight="1">
      <c r="A12" s="36" t="s">
        <v>11</v>
      </c>
      <c r="B12" s="30"/>
      <c r="C12" s="31">
        <v>5</v>
      </c>
      <c r="D12" s="31">
        <v>2</v>
      </c>
      <c r="E12" s="31">
        <v>2.3354745708440676</v>
      </c>
      <c r="F12" s="32"/>
      <c r="G12" s="32"/>
      <c r="H12" s="122">
        <v>0.01</v>
      </c>
      <c r="I12" s="122">
        <v>0.011</v>
      </c>
      <c r="J12" s="122"/>
      <c r="K12" s="33"/>
    </row>
    <row r="13" spans="1:11" s="43" customFormat="1" ht="11.25" customHeight="1">
      <c r="A13" s="37" t="s">
        <v>12</v>
      </c>
      <c r="B13" s="38"/>
      <c r="C13" s="39">
        <v>402</v>
      </c>
      <c r="D13" s="39">
        <v>555</v>
      </c>
      <c r="E13" s="39">
        <v>555.650344704929</v>
      </c>
      <c r="F13" s="40">
        <f>IF(D13&gt;0,100*E13/D13,0)</f>
        <v>100.11717922611334</v>
      </c>
      <c r="G13" s="41"/>
      <c r="H13" s="123">
        <v>0.8029999999999999</v>
      </c>
      <c r="I13" s="124">
        <v>1.1079999999999999</v>
      </c>
      <c r="J13" s="1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2"/>
      <c r="I14" s="122"/>
      <c r="J14" s="122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3"/>
      <c r="I15" s="124"/>
      <c r="J15" s="1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2"/>
      <c r="I16" s="122"/>
      <c r="J16" s="122"/>
      <c r="K16" s="33"/>
    </row>
    <row r="17" spans="1:11" s="43" customFormat="1" ht="11.25" customHeight="1">
      <c r="A17" s="37" t="s">
        <v>14</v>
      </c>
      <c r="B17" s="38"/>
      <c r="C17" s="39">
        <v>162</v>
      </c>
      <c r="D17" s="39">
        <v>85</v>
      </c>
      <c r="E17" s="39">
        <v>85</v>
      </c>
      <c r="F17" s="40">
        <f>IF(D17&gt;0,100*E17/D17,0)</f>
        <v>100</v>
      </c>
      <c r="G17" s="41"/>
      <c r="H17" s="123">
        <v>0.211</v>
      </c>
      <c r="I17" s="124">
        <v>0.119</v>
      </c>
      <c r="J17" s="1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2"/>
      <c r="I18" s="122"/>
      <c r="J18" s="122"/>
      <c r="K18" s="33"/>
    </row>
    <row r="19" spans="1:11" s="34" customFormat="1" ht="11.25" customHeight="1">
      <c r="A19" s="29" t="s">
        <v>15</v>
      </c>
      <c r="B19" s="30"/>
      <c r="C19" s="31">
        <v>14870</v>
      </c>
      <c r="D19" s="31">
        <v>15000</v>
      </c>
      <c r="E19" s="31">
        <v>14222</v>
      </c>
      <c r="F19" s="32"/>
      <c r="G19" s="32"/>
      <c r="H19" s="122">
        <v>62.454</v>
      </c>
      <c r="I19" s="122">
        <v>64.07</v>
      </c>
      <c r="J19" s="122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2"/>
      <c r="I20" s="122"/>
      <c r="J20" s="122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2"/>
      <c r="I21" s="122"/>
      <c r="J21" s="122"/>
      <c r="K21" s="33"/>
    </row>
    <row r="22" spans="1:11" s="43" customFormat="1" ht="11.25" customHeight="1">
      <c r="A22" s="37" t="s">
        <v>18</v>
      </c>
      <c r="B22" s="38"/>
      <c r="C22" s="39">
        <v>14870</v>
      </c>
      <c r="D22" s="39">
        <v>15000</v>
      </c>
      <c r="E22" s="39">
        <v>14222</v>
      </c>
      <c r="F22" s="40">
        <f>IF(D22&gt;0,100*E22/D22,0)</f>
        <v>94.81333333333333</v>
      </c>
      <c r="G22" s="41"/>
      <c r="H22" s="123">
        <v>62.454</v>
      </c>
      <c r="I22" s="124">
        <v>64.07</v>
      </c>
      <c r="J22" s="1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2"/>
      <c r="I23" s="122"/>
      <c r="J23" s="122"/>
      <c r="K23" s="33"/>
    </row>
    <row r="24" spans="1:11" s="43" customFormat="1" ht="11.25" customHeight="1">
      <c r="A24" s="37" t="s">
        <v>19</v>
      </c>
      <c r="B24" s="38"/>
      <c r="C24" s="39">
        <v>95787</v>
      </c>
      <c r="D24" s="39">
        <v>93564</v>
      </c>
      <c r="E24" s="39">
        <v>95000</v>
      </c>
      <c r="F24" s="40">
        <f>IF(D24&gt;0,100*E24/D24,0)</f>
        <v>101.5347783335471</v>
      </c>
      <c r="G24" s="41"/>
      <c r="H24" s="123">
        <v>376.75</v>
      </c>
      <c r="I24" s="124">
        <v>354.794</v>
      </c>
      <c r="J24" s="1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2"/>
      <c r="I25" s="122"/>
      <c r="J25" s="122"/>
      <c r="K25" s="33"/>
    </row>
    <row r="26" spans="1:11" s="43" customFormat="1" ht="11.25" customHeight="1">
      <c r="A26" s="37" t="s">
        <v>20</v>
      </c>
      <c r="B26" s="38"/>
      <c r="C26" s="39">
        <v>19023</v>
      </c>
      <c r="D26" s="39">
        <v>17800</v>
      </c>
      <c r="E26" s="39">
        <v>19000</v>
      </c>
      <c r="F26" s="40">
        <f>IF(D26&gt;0,100*E26/D26,0)</f>
        <v>106.74157303370787</v>
      </c>
      <c r="G26" s="41"/>
      <c r="H26" s="123">
        <v>97.975</v>
      </c>
      <c r="I26" s="124">
        <v>62.5</v>
      </c>
      <c r="J26" s="1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2"/>
      <c r="I27" s="122"/>
      <c r="J27" s="122"/>
      <c r="K27" s="33"/>
    </row>
    <row r="28" spans="1:11" s="34" customFormat="1" ht="11.25" customHeight="1">
      <c r="A28" s="36" t="s">
        <v>21</v>
      </c>
      <c r="B28" s="30"/>
      <c r="C28" s="31">
        <v>182435</v>
      </c>
      <c r="D28" s="31">
        <v>195931</v>
      </c>
      <c r="E28" s="31">
        <v>207500</v>
      </c>
      <c r="F28" s="32"/>
      <c r="G28" s="32"/>
      <c r="H28" s="122">
        <v>831.39</v>
      </c>
      <c r="I28" s="122">
        <v>693.789</v>
      </c>
      <c r="J28" s="122"/>
      <c r="K28" s="33"/>
    </row>
    <row r="29" spans="1:11" s="34" customFormat="1" ht="11.25" customHeight="1">
      <c r="A29" s="36" t="s">
        <v>22</v>
      </c>
      <c r="B29" s="30"/>
      <c r="C29" s="31">
        <v>100733</v>
      </c>
      <c r="D29" s="31">
        <v>106832</v>
      </c>
      <c r="E29" s="31">
        <v>106832</v>
      </c>
      <c r="F29" s="32"/>
      <c r="G29" s="32"/>
      <c r="H29" s="122">
        <v>337.092</v>
      </c>
      <c r="I29" s="122">
        <v>185.395</v>
      </c>
      <c r="J29" s="122"/>
      <c r="K29" s="33"/>
    </row>
    <row r="30" spans="1:11" s="34" customFormat="1" ht="11.25" customHeight="1">
      <c r="A30" s="36" t="s">
        <v>23</v>
      </c>
      <c r="B30" s="30"/>
      <c r="C30" s="31">
        <v>152210</v>
      </c>
      <c r="D30" s="31">
        <v>180462</v>
      </c>
      <c r="E30" s="31">
        <v>180476</v>
      </c>
      <c r="F30" s="32"/>
      <c r="G30" s="32"/>
      <c r="H30" s="122">
        <v>563.053</v>
      </c>
      <c r="I30" s="122">
        <v>424.31</v>
      </c>
      <c r="J30" s="122"/>
      <c r="K30" s="33"/>
    </row>
    <row r="31" spans="1:11" s="43" customFormat="1" ht="11.25" customHeight="1">
      <c r="A31" s="44" t="s">
        <v>24</v>
      </c>
      <c r="B31" s="38"/>
      <c r="C31" s="39">
        <v>435378</v>
      </c>
      <c r="D31" s="39">
        <v>483225</v>
      </c>
      <c r="E31" s="39">
        <v>494808</v>
      </c>
      <c r="F31" s="40">
        <f>IF(D31&gt;0,100*E31/D31,0)</f>
        <v>102.397020021729</v>
      </c>
      <c r="G31" s="41"/>
      <c r="H31" s="123">
        <v>1731.5349999999999</v>
      </c>
      <c r="I31" s="124">
        <v>1303.494</v>
      </c>
      <c r="J31" s="1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2"/>
      <c r="I32" s="122"/>
      <c r="J32" s="122"/>
      <c r="K32" s="33"/>
    </row>
    <row r="33" spans="1:11" s="34" customFormat="1" ht="11.25" customHeight="1">
      <c r="A33" s="36" t="s">
        <v>25</v>
      </c>
      <c r="B33" s="30"/>
      <c r="C33" s="31">
        <v>39313</v>
      </c>
      <c r="D33" s="31">
        <v>40136</v>
      </c>
      <c r="E33" s="31">
        <v>35000</v>
      </c>
      <c r="F33" s="32"/>
      <c r="G33" s="32"/>
      <c r="H33" s="122">
        <v>149.114</v>
      </c>
      <c r="I33" s="122">
        <v>132.721</v>
      </c>
      <c r="J33" s="122"/>
      <c r="K33" s="33"/>
    </row>
    <row r="34" spans="1:11" s="34" customFormat="1" ht="11.25" customHeight="1">
      <c r="A34" s="36" t="s">
        <v>26</v>
      </c>
      <c r="B34" s="30"/>
      <c r="C34" s="31">
        <v>17586</v>
      </c>
      <c r="D34" s="31">
        <v>18155</v>
      </c>
      <c r="E34" s="31">
        <v>18164</v>
      </c>
      <c r="F34" s="32"/>
      <c r="G34" s="32"/>
      <c r="H34" s="122">
        <v>82.269</v>
      </c>
      <c r="I34" s="122">
        <v>71.383</v>
      </c>
      <c r="J34" s="122"/>
      <c r="K34" s="33"/>
    </row>
    <row r="35" spans="1:11" s="34" customFormat="1" ht="11.25" customHeight="1">
      <c r="A35" s="36" t="s">
        <v>27</v>
      </c>
      <c r="B35" s="30"/>
      <c r="C35" s="31">
        <v>106761</v>
      </c>
      <c r="D35" s="31">
        <v>107000</v>
      </c>
      <c r="E35" s="31">
        <v>100000</v>
      </c>
      <c r="F35" s="32"/>
      <c r="G35" s="32"/>
      <c r="H35" s="122">
        <v>531.213</v>
      </c>
      <c r="I35" s="122">
        <v>331.5</v>
      </c>
      <c r="J35" s="122"/>
      <c r="K35" s="33"/>
    </row>
    <row r="36" spans="1:11" s="34" customFormat="1" ht="11.25" customHeight="1">
      <c r="A36" s="36" t="s">
        <v>28</v>
      </c>
      <c r="B36" s="30"/>
      <c r="C36" s="31">
        <v>14851</v>
      </c>
      <c r="D36" s="31">
        <v>15609</v>
      </c>
      <c r="E36" s="31">
        <v>15853</v>
      </c>
      <c r="F36" s="32"/>
      <c r="G36" s="32"/>
      <c r="H36" s="122">
        <v>62.082</v>
      </c>
      <c r="I36" s="122">
        <v>41.68</v>
      </c>
      <c r="J36" s="122"/>
      <c r="K36" s="33"/>
    </row>
    <row r="37" spans="1:11" s="43" customFormat="1" ht="11.25" customHeight="1">
      <c r="A37" s="37" t="s">
        <v>29</v>
      </c>
      <c r="B37" s="38"/>
      <c r="C37" s="39">
        <v>178511</v>
      </c>
      <c r="D37" s="39">
        <v>180900</v>
      </c>
      <c r="E37" s="39">
        <v>169017</v>
      </c>
      <c r="F37" s="40">
        <f>IF(D37&gt;0,100*E37/D37,0)</f>
        <v>93.43117744610282</v>
      </c>
      <c r="G37" s="41"/>
      <c r="H37" s="123">
        <v>824.678</v>
      </c>
      <c r="I37" s="124">
        <v>577.284</v>
      </c>
      <c r="J37" s="12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2"/>
      <c r="I38" s="122"/>
      <c r="J38" s="122"/>
      <c r="K38" s="33"/>
    </row>
    <row r="39" spans="1:11" s="43" customFormat="1" ht="11.25" customHeight="1">
      <c r="A39" s="37" t="s">
        <v>30</v>
      </c>
      <c r="B39" s="38"/>
      <c r="C39" s="39">
        <v>23163</v>
      </c>
      <c r="D39" s="39">
        <v>23163</v>
      </c>
      <c r="E39" s="39">
        <v>23405</v>
      </c>
      <c r="F39" s="40">
        <f>IF(D39&gt;0,100*E39/D39,0)</f>
        <v>101.04476967577602</v>
      </c>
      <c r="G39" s="41"/>
      <c r="H39" s="123">
        <v>46.523</v>
      </c>
      <c r="I39" s="124">
        <v>46.523</v>
      </c>
      <c r="J39" s="12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2"/>
      <c r="I40" s="122"/>
      <c r="J40" s="122"/>
      <c r="K40" s="33"/>
    </row>
    <row r="41" spans="1:11" s="34" customFormat="1" ht="11.25" customHeight="1">
      <c r="A41" s="29" t="s">
        <v>31</v>
      </c>
      <c r="B41" s="30"/>
      <c r="C41" s="31">
        <v>50499</v>
      </c>
      <c r="D41" s="31">
        <v>51377</v>
      </c>
      <c r="E41" s="31">
        <v>53250</v>
      </c>
      <c r="F41" s="32"/>
      <c r="G41" s="32"/>
      <c r="H41" s="122">
        <v>133.254</v>
      </c>
      <c r="I41" s="122">
        <v>82.838</v>
      </c>
      <c r="J41" s="122"/>
      <c r="K41" s="33"/>
    </row>
    <row r="42" spans="1:11" s="34" customFormat="1" ht="11.25" customHeight="1">
      <c r="A42" s="36" t="s">
        <v>32</v>
      </c>
      <c r="B42" s="30"/>
      <c r="C42" s="31">
        <v>157623</v>
      </c>
      <c r="D42" s="31">
        <v>156827</v>
      </c>
      <c r="E42" s="31">
        <v>154800</v>
      </c>
      <c r="F42" s="32"/>
      <c r="G42" s="32"/>
      <c r="H42" s="122">
        <v>683.759</v>
      </c>
      <c r="I42" s="122">
        <v>562.349</v>
      </c>
      <c r="J42" s="122"/>
      <c r="K42" s="33"/>
    </row>
    <row r="43" spans="1:11" s="34" customFormat="1" ht="11.25" customHeight="1">
      <c r="A43" s="36" t="s">
        <v>33</v>
      </c>
      <c r="B43" s="30"/>
      <c r="C43" s="31">
        <v>20486</v>
      </c>
      <c r="D43" s="31">
        <v>21451</v>
      </c>
      <c r="E43" s="31">
        <v>20200</v>
      </c>
      <c r="F43" s="32"/>
      <c r="G43" s="32"/>
      <c r="H43" s="122">
        <v>80.049</v>
      </c>
      <c r="I43" s="122">
        <v>61.097</v>
      </c>
      <c r="J43" s="122"/>
      <c r="K43" s="33"/>
    </row>
    <row r="44" spans="1:11" s="34" customFormat="1" ht="11.25" customHeight="1">
      <c r="A44" s="36" t="s">
        <v>34</v>
      </c>
      <c r="B44" s="30"/>
      <c r="C44" s="31">
        <v>140918</v>
      </c>
      <c r="D44" s="31">
        <v>135222</v>
      </c>
      <c r="E44" s="31">
        <v>135000</v>
      </c>
      <c r="F44" s="32"/>
      <c r="G44" s="32"/>
      <c r="H44" s="122">
        <v>566.5</v>
      </c>
      <c r="I44" s="122">
        <v>371.572</v>
      </c>
      <c r="J44" s="122"/>
      <c r="K44" s="33"/>
    </row>
    <row r="45" spans="1:11" s="34" customFormat="1" ht="11.25" customHeight="1">
      <c r="A45" s="36" t="s">
        <v>35</v>
      </c>
      <c r="B45" s="30"/>
      <c r="C45" s="31">
        <v>45921</v>
      </c>
      <c r="D45" s="31">
        <v>41812</v>
      </c>
      <c r="E45" s="31">
        <v>38000</v>
      </c>
      <c r="F45" s="32"/>
      <c r="G45" s="32"/>
      <c r="H45" s="122">
        <v>125.715</v>
      </c>
      <c r="I45" s="122">
        <v>80.516</v>
      </c>
      <c r="J45" s="122"/>
      <c r="K45" s="33"/>
    </row>
    <row r="46" spans="1:11" s="34" customFormat="1" ht="11.25" customHeight="1">
      <c r="A46" s="36" t="s">
        <v>36</v>
      </c>
      <c r="B46" s="30"/>
      <c r="C46" s="31">
        <v>92069</v>
      </c>
      <c r="D46" s="31">
        <v>88402</v>
      </c>
      <c r="E46" s="31">
        <v>86400</v>
      </c>
      <c r="F46" s="32"/>
      <c r="G46" s="32"/>
      <c r="H46" s="122">
        <v>305.738</v>
      </c>
      <c r="I46" s="122">
        <v>169.62</v>
      </c>
      <c r="J46" s="122"/>
      <c r="K46" s="33"/>
    </row>
    <row r="47" spans="1:11" s="34" customFormat="1" ht="11.25" customHeight="1">
      <c r="A47" s="36" t="s">
        <v>37</v>
      </c>
      <c r="B47" s="30"/>
      <c r="C47" s="31">
        <v>105158</v>
      </c>
      <c r="D47" s="31">
        <v>104934</v>
      </c>
      <c r="E47" s="31">
        <v>104500</v>
      </c>
      <c r="F47" s="32"/>
      <c r="G47" s="32"/>
      <c r="H47" s="122">
        <v>425.662</v>
      </c>
      <c r="I47" s="122">
        <v>278.953</v>
      </c>
      <c r="J47" s="122"/>
      <c r="K47" s="33"/>
    </row>
    <row r="48" spans="1:11" s="34" customFormat="1" ht="11.25" customHeight="1">
      <c r="A48" s="36" t="s">
        <v>38</v>
      </c>
      <c r="B48" s="30"/>
      <c r="C48" s="31">
        <v>227996</v>
      </c>
      <c r="D48" s="31">
        <v>215941</v>
      </c>
      <c r="E48" s="31">
        <v>215700</v>
      </c>
      <c r="F48" s="32"/>
      <c r="G48" s="32"/>
      <c r="H48" s="122">
        <v>905.352</v>
      </c>
      <c r="I48" s="122">
        <v>518.696</v>
      </c>
      <c r="J48" s="122"/>
      <c r="K48" s="33"/>
    </row>
    <row r="49" spans="1:11" s="34" customFormat="1" ht="11.25" customHeight="1">
      <c r="A49" s="36" t="s">
        <v>39</v>
      </c>
      <c r="B49" s="30"/>
      <c r="C49" s="31">
        <v>69674</v>
      </c>
      <c r="D49" s="31">
        <v>67983</v>
      </c>
      <c r="E49" s="31">
        <v>67500</v>
      </c>
      <c r="F49" s="32"/>
      <c r="G49" s="32"/>
      <c r="H49" s="122">
        <v>271.303</v>
      </c>
      <c r="I49" s="122">
        <v>131.4</v>
      </c>
      <c r="J49" s="122"/>
      <c r="K49" s="33"/>
    </row>
    <row r="50" spans="1:11" s="43" customFormat="1" ht="11.25" customHeight="1">
      <c r="A50" s="44" t="s">
        <v>40</v>
      </c>
      <c r="B50" s="38"/>
      <c r="C50" s="39">
        <v>910344</v>
      </c>
      <c r="D50" s="39">
        <v>883949</v>
      </c>
      <c r="E50" s="39">
        <v>875350</v>
      </c>
      <c r="F50" s="40">
        <f>IF(D50&gt;0,100*E50/D50,0)</f>
        <v>99.02720632072665</v>
      </c>
      <c r="G50" s="41"/>
      <c r="H50" s="123">
        <v>3497.3319999999994</v>
      </c>
      <c r="I50" s="124">
        <v>2257.041</v>
      </c>
      <c r="J50" s="12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2"/>
      <c r="I51" s="122"/>
      <c r="J51" s="122"/>
      <c r="K51" s="33"/>
    </row>
    <row r="52" spans="1:11" s="43" customFormat="1" ht="11.25" customHeight="1">
      <c r="A52" s="37" t="s">
        <v>41</v>
      </c>
      <c r="B52" s="38"/>
      <c r="C52" s="39">
        <v>40866</v>
      </c>
      <c r="D52" s="39">
        <v>40866</v>
      </c>
      <c r="E52" s="39">
        <v>40866</v>
      </c>
      <c r="F52" s="40">
        <f>IF(D52&gt;0,100*E52/D52,0)</f>
        <v>100</v>
      </c>
      <c r="G52" s="41"/>
      <c r="H52" s="123">
        <v>178.48999999999998</v>
      </c>
      <c r="I52" s="124">
        <v>110.15995771331058</v>
      </c>
      <c r="J52" s="1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2"/>
      <c r="I53" s="122"/>
      <c r="J53" s="122"/>
      <c r="K53" s="33"/>
    </row>
    <row r="54" spans="1:11" s="34" customFormat="1" ht="11.25" customHeight="1">
      <c r="A54" s="36" t="s">
        <v>42</v>
      </c>
      <c r="B54" s="30"/>
      <c r="C54" s="31">
        <v>157538</v>
      </c>
      <c r="D54" s="31">
        <v>158000</v>
      </c>
      <c r="E54" s="31">
        <v>158000</v>
      </c>
      <c r="F54" s="32"/>
      <c r="G54" s="32"/>
      <c r="H54" s="122">
        <v>516.935</v>
      </c>
      <c r="I54" s="122">
        <v>278.109</v>
      </c>
      <c r="J54" s="122"/>
      <c r="K54" s="33"/>
    </row>
    <row r="55" spans="1:11" s="34" customFormat="1" ht="11.25" customHeight="1">
      <c r="A55" s="36" t="s">
        <v>43</v>
      </c>
      <c r="B55" s="30"/>
      <c r="C55" s="31">
        <v>158864</v>
      </c>
      <c r="D55" s="31">
        <v>151069</v>
      </c>
      <c r="E55" s="31">
        <v>156400</v>
      </c>
      <c r="F55" s="32"/>
      <c r="G55" s="32"/>
      <c r="H55" s="122">
        <v>476.996</v>
      </c>
      <c r="I55" s="122">
        <v>314.8</v>
      </c>
      <c r="J55" s="122"/>
      <c r="K55" s="33"/>
    </row>
    <row r="56" spans="1:11" s="34" customFormat="1" ht="11.25" customHeight="1">
      <c r="A56" s="36" t="s">
        <v>44</v>
      </c>
      <c r="B56" s="30"/>
      <c r="C56" s="31">
        <v>281945</v>
      </c>
      <c r="D56" s="31">
        <v>280550</v>
      </c>
      <c r="E56" s="31">
        <v>283950</v>
      </c>
      <c r="F56" s="32"/>
      <c r="G56" s="32"/>
      <c r="H56" s="122">
        <v>958.615</v>
      </c>
      <c r="I56" s="122">
        <v>820.8</v>
      </c>
      <c r="J56" s="122"/>
      <c r="K56" s="33"/>
    </row>
    <row r="57" spans="1:11" s="34" customFormat="1" ht="11.25" customHeight="1">
      <c r="A57" s="36" t="s">
        <v>45</v>
      </c>
      <c r="B57" s="30"/>
      <c r="C57" s="31">
        <v>100186</v>
      </c>
      <c r="D57" s="31">
        <v>101525</v>
      </c>
      <c r="E57" s="31">
        <v>101475</v>
      </c>
      <c r="F57" s="32"/>
      <c r="G57" s="32"/>
      <c r="H57" s="122">
        <v>313.326</v>
      </c>
      <c r="I57" s="122">
        <v>175.76250401</v>
      </c>
      <c r="J57" s="122"/>
      <c r="K57" s="33"/>
    </row>
    <row r="58" spans="1:11" s="34" customFormat="1" ht="11.25" customHeight="1">
      <c r="A58" s="36" t="s">
        <v>46</v>
      </c>
      <c r="B58" s="30"/>
      <c r="C58" s="31">
        <v>158734</v>
      </c>
      <c r="D58" s="31">
        <v>151673</v>
      </c>
      <c r="E58" s="31">
        <v>151450</v>
      </c>
      <c r="F58" s="32"/>
      <c r="G58" s="32"/>
      <c r="H58" s="122">
        <v>498.73699999999997</v>
      </c>
      <c r="I58" s="122">
        <v>283.836</v>
      </c>
      <c r="J58" s="122"/>
      <c r="K58" s="33"/>
    </row>
    <row r="59" spans="1:11" s="43" customFormat="1" ht="11.25" customHeight="1">
      <c r="A59" s="37" t="s">
        <v>47</v>
      </c>
      <c r="B59" s="38"/>
      <c r="C59" s="39">
        <v>857267</v>
      </c>
      <c r="D59" s="39">
        <v>842817</v>
      </c>
      <c r="E59" s="39">
        <v>851275</v>
      </c>
      <c r="F59" s="40">
        <f>IF(D59&gt;0,100*E59/D59,0)</f>
        <v>101.00353932111004</v>
      </c>
      <c r="G59" s="41"/>
      <c r="H59" s="123">
        <v>2764.609</v>
      </c>
      <c r="I59" s="124">
        <v>1873.3075040099998</v>
      </c>
      <c r="J59" s="1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2"/>
      <c r="I60" s="122"/>
      <c r="J60" s="122"/>
      <c r="K60" s="33"/>
    </row>
    <row r="61" spans="1:11" s="34" customFormat="1" ht="11.25" customHeight="1">
      <c r="A61" s="36" t="s">
        <v>48</v>
      </c>
      <c r="B61" s="30"/>
      <c r="C61" s="31">
        <v>3911</v>
      </c>
      <c r="D61" s="31">
        <v>4000</v>
      </c>
      <c r="E61" s="31">
        <v>4000</v>
      </c>
      <c r="F61" s="32"/>
      <c r="G61" s="32"/>
      <c r="H61" s="122">
        <v>8.917</v>
      </c>
      <c r="I61" s="122">
        <v>4</v>
      </c>
      <c r="J61" s="122"/>
      <c r="K61" s="33"/>
    </row>
    <row r="62" spans="1:11" s="34" customFormat="1" ht="11.25" customHeight="1">
      <c r="A62" s="36" t="s">
        <v>49</v>
      </c>
      <c r="B62" s="30"/>
      <c r="C62" s="31">
        <v>4593</v>
      </c>
      <c r="D62" s="31">
        <v>4345</v>
      </c>
      <c r="E62" s="31">
        <v>4450</v>
      </c>
      <c r="F62" s="32"/>
      <c r="G62" s="32"/>
      <c r="H62" s="122">
        <v>5.471</v>
      </c>
      <c r="I62" s="122">
        <v>1.552</v>
      </c>
      <c r="J62" s="122"/>
      <c r="K62" s="33"/>
    </row>
    <row r="63" spans="1:11" s="34" customFormat="1" ht="11.25" customHeight="1">
      <c r="A63" s="36" t="s">
        <v>50</v>
      </c>
      <c r="B63" s="30"/>
      <c r="C63" s="31">
        <v>10974</v>
      </c>
      <c r="D63" s="31">
        <v>11250</v>
      </c>
      <c r="E63" s="31">
        <v>10246</v>
      </c>
      <c r="F63" s="32"/>
      <c r="G63" s="32"/>
      <c r="H63" s="122">
        <v>32.01</v>
      </c>
      <c r="I63" s="122">
        <v>4.92</v>
      </c>
      <c r="J63" s="122"/>
      <c r="K63" s="33"/>
    </row>
    <row r="64" spans="1:11" s="43" customFormat="1" ht="11.25" customHeight="1">
      <c r="A64" s="37" t="s">
        <v>51</v>
      </c>
      <c r="B64" s="38"/>
      <c r="C64" s="39">
        <v>19478</v>
      </c>
      <c r="D64" s="39">
        <v>19595</v>
      </c>
      <c r="E64" s="39">
        <v>18696</v>
      </c>
      <c r="F64" s="40">
        <f>IF(D64&gt;0,100*E64/D64,0)</f>
        <v>95.41209492217402</v>
      </c>
      <c r="G64" s="41"/>
      <c r="H64" s="123">
        <v>46.397999999999996</v>
      </c>
      <c r="I64" s="124">
        <v>10.472</v>
      </c>
      <c r="J64" s="12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2"/>
      <c r="I65" s="122"/>
      <c r="J65" s="122"/>
      <c r="K65" s="33"/>
    </row>
    <row r="66" spans="1:11" s="43" customFormat="1" ht="11.25" customHeight="1">
      <c r="A66" s="37" t="s">
        <v>52</v>
      </c>
      <c r="B66" s="38"/>
      <c r="C66" s="39">
        <v>27379</v>
      </c>
      <c r="D66" s="39">
        <v>20346</v>
      </c>
      <c r="E66" s="39">
        <v>20346</v>
      </c>
      <c r="F66" s="40">
        <f>IF(D66&gt;0,100*E66/D66,0)</f>
        <v>100</v>
      </c>
      <c r="G66" s="41"/>
      <c r="H66" s="123">
        <v>36.309</v>
      </c>
      <c r="I66" s="124">
        <v>11.138</v>
      </c>
      <c r="J66" s="12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2"/>
      <c r="I67" s="122"/>
      <c r="J67" s="122"/>
      <c r="K67" s="33"/>
    </row>
    <row r="68" spans="1:11" s="34" customFormat="1" ht="11.25" customHeight="1">
      <c r="A68" s="36" t="s">
        <v>53</v>
      </c>
      <c r="B68" s="30"/>
      <c r="C68" s="31">
        <v>45551</v>
      </c>
      <c r="D68" s="31">
        <v>43000</v>
      </c>
      <c r="E68" s="31">
        <v>44000</v>
      </c>
      <c r="F68" s="32"/>
      <c r="G68" s="32"/>
      <c r="H68" s="122">
        <v>74.885</v>
      </c>
      <c r="I68" s="122">
        <v>65.5</v>
      </c>
      <c r="J68" s="122"/>
      <c r="K68" s="33"/>
    </row>
    <row r="69" spans="1:11" s="34" customFormat="1" ht="11.25" customHeight="1">
      <c r="A69" s="36" t="s">
        <v>54</v>
      </c>
      <c r="B69" s="30"/>
      <c r="C69" s="31">
        <v>756</v>
      </c>
      <c r="D69" s="31">
        <v>500</v>
      </c>
      <c r="E69" s="31">
        <v>700</v>
      </c>
      <c r="F69" s="32"/>
      <c r="G69" s="32"/>
      <c r="H69" s="122">
        <v>1.16</v>
      </c>
      <c r="I69" s="122">
        <v>0.7</v>
      </c>
      <c r="J69" s="122"/>
      <c r="K69" s="33"/>
    </row>
    <row r="70" spans="1:11" s="43" customFormat="1" ht="11.25" customHeight="1">
      <c r="A70" s="37" t="s">
        <v>55</v>
      </c>
      <c r="B70" s="38"/>
      <c r="C70" s="39">
        <v>46307</v>
      </c>
      <c r="D70" s="39">
        <v>43500</v>
      </c>
      <c r="E70" s="39">
        <v>44700</v>
      </c>
      <c r="F70" s="40">
        <f>IF(D70&gt;0,100*E70/D70,0)</f>
        <v>102.75862068965517</v>
      </c>
      <c r="G70" s="41"/>
      <c r="H70" s="123">
        <v>76.045</v>
      </c>
      <c r="I70" s="124">
        <v>66.2</v>
      </c>
      <c r="J70" s="1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2"/>
      <c r="I71" s="122"/>
      <c r="J71" s="122"/>
      <c r="K71" s="33"/>
    </row>
    <row r="72" spans="1:11" s="34" customFormat="1" ht="11.25" customHeight="1">
      <c r="A72" s="36" t="s">
        <v>56</v>
      </c>
      <c r="B72" s="30"/>
      <c r="C72" s="31">
        <v>10765</v>
      </c>
      <c r="D72" s="31">
        <v>10490</v>
      </c>
      <c r="E72" s="31">
        <v>10760</v>
      </c>
      <c r="F72" s="32"/>
      <c r="G72" s="32"/>
      <c r="H72" s="122">
        <v>20.516</v>
      </c>
      <c r="I72" s="122">
        <v>3.535</v>
      </c>
      <c r="J72" s="122"/>
      <c r="K72" s="33"/>
    </row>
    <row r="73" spans="1:11" s="34" customFormat="1" ht="11.25" customHeight="1">
      <c r="A73" s="36" t="s">
        <v>57</v>
      </c>
      <c r="B73" s="30"/>
      <c r="C73" s="31">
        <v>6975</v>
      </c>
      <c r="D73" s="31">
        <v>8385</v>
      </c>
      <c r="E73" s="31">
        <v>8200</v>
      </c>
      <c r="F73" s="32"/>
      <c r="G73" s="32"/>
      <c r="H73" s="122">
        <v>16.663</v>
      </c>
      <c r="I73" s="122">
        <v>29.7</v>
      </c>
      <c r="J73" s="122"/>
      <c r="K73" s="33"/>
    </row>
    <row r="74" spans="1:11" s="34" customFormat="1" ht="11.25" customHeight="1">
      <c r="A74" s="36" t="s">
        <v>58</v>
      </c>
      <c r="B74" s="30"/>
      <c r="C74" s="31">
        <v>7443</v>
      </c>
      <c r="D74" s="31">
        <v>8306</v>
      </c>
      <c r="E74" s="31">
        <v>8300</v>
      </c>
      <c r="F74" s="32"/>
      <c r="G74" s="32"/>
      <c r="H74" s="122">
        <v>10.744</v>
      </c>
      <c r="I74" s="122">
        <v>16.65</v>
      </c>
      <c r="J74" s="122"/>
      <c r="K74" s="33"/>
    </row>
    <row r="75" spans="1:11" s="34" customFormat="1" ht="11.25" customHeight="1">
      <c r="A75" s="36" t="s">
        <v>59</v>
      </c>
      <c r="B75" s="30"/>
      <c r="C75" s="31">
        <v>54876</v>
      </c>
      <c r="D75" s="31">
        <v>53121.758</v>
      </c>
      <c r="E75" s="31">
        <v>52855</v>
      </c>
      <c r="F75" s="32"/>
      <c r="G75" s="32"/>
      <c r="H75" s="122">
        <v>129.246</v>
      </c>
      <c r="I75" s="122">
        <v>53.996818346185684</v>
      </c>
      <c r="J75" s="122"/>
      <c r="K75" s="33"/>
    </row>
    <row r="76" spans="1:11" s="34" customFormat="1" ht="11.25" customHeight="1">
      <c r="A76" s="36" t="s">
        <v>60</v>
      </c>
      <c r="B76" s="30"/>
      <c r="C76" s="31">
        <v>1272</v>
      </c>
      <c r="D76" s="31">
        <v>980</v>
      </c>
      <c r="E76" s="31">
        <v>870</v>
      </c>
      <c r="F76" s="32"/>
      <c r="G76" s="32"/>
      <c r="H76" s="122">
        <v>5.788</v>
      </c>
      <c r="I76" s="122">
        <v>2.262</v>
      </c>
      <c r="J76" s="122"/>
      <c r="K76" s="33"/>
    </row>
    <row r="77" spans="1:11" s="34" customFormat="1" ht="11.25" customHeight="1">
      <c r="A77" s="36" t="s">
        <v>61</v>
      </c>
      <c r="B77" s="30"/>
      <c r="C77" s="31">
        <v>8840</v>
      </c>
      <c r="D77" s="31">
        <v>8840</v>
      </c>
      <c r="E77" s="31">
        <v>8377</v>
      </c>
      <c r="F77" s="32"/>
      <c r="G77" s="32"/>
      <c r="H77" s="122">
        <v>19.942999999999998</v>
      </c>
      <c r="I77" s="122">
        <v>15.02</v>
      </c>
      <c r="J77" s="122"/>
      <c r="K77" s="33"/>
    </row>
    <row r="78" spans="1:11" s="34" customFormat="1" ht="11.25" customHeight="1">
      <c r="A78" s="36" t="s">
        <v>62</v>
      </c>
      <c r="B78" s="30"/>
      <c r="C78" s="31">
        <v>12092</v>
      </c>
      <c r="D78" s="31">
        <v>13320</v>
      </c>
      <c r="E78" s="31">
        <v>13320</v>
      </c>
      <c r="F78" s="32"/>
      <c r="G78" s="32"/>
      <c r="H78" s="122">
        <v>27.861</v>
      </c>
      <c r="I78" s="122">
        <v>25.947</v>
      </c>
      <c r="J78" s="122"/>
      <c r="K78" s="33"/>
    </row>
    <row r="79" spans="1:11" s="34" customFormat="1" ht="11.25" customHeight="1">
      <c r="A79" s="36" t="s">
        <v>63</v>
      </c>
      <c r="B79" s="30"/>
      <c r="C79" s="31">
        <v>12987</v>
      </c>
      <c r="D79" s="31">
        <v>16885</v>
      </c>
      <c r="E79" s="31">
        <v>16100</v>
      </c>
      <c r="F79" s="32"/>
      <c r="G79" s="32"/>
      <c r="H79" s="122">
        <v>34.028999999999996</v>
      </c>
      <c r="I79" s="122">
        <v>48.043</v>
      </c>
      <c r="J79" s="122"/>
      <c r="K79" s="33"/>
    </row>
    <row r="80" spans="1:11" s="43" customFormat="1" ht="11.25" customHeight="1">
      <c r="A80" s="44" t="s">
        <v>64</v>
      </c>
      <c r="B80" s="38"/>
      <c r="C80" s="39">
        <v>115250</v>
      </c>
      <c r="D80" s="39">
        <v>120327.758</v>
      </c>
      <c r="E80" s="39">
        <v>118782</v>
      </c>
      <c r="F80" s="40">
        <f>IF(D80&gt;0,100*E80/D80,0)</f>
        <v>98.71537704541956</v>
      </c>
      <c r="G80" s="41"/>
      <c r="H80" s="123">
        <v>264.79</v>
      </c>
      <c r="I80" s="124">
        <v>195.1538183461857</v>
      </c>
      <c r="J80" s="12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2"/>
      <c r="I81" s="122"/>
      <c r="J81" s="122"/>
      <c r="K81" s="33"/>
    </row>
    <row r="82" spans="1:11" s="34" customFormat="1" ht="11.25" customHeight="1">
      <c r="A82" s="36" t="s">
        <v>65</v>
      </c>
      <c r="B82" s="30"/>
      <c r="C82" s="31">
        <v>4</v>
      </c>
      <c r="D82" s="31"/>
      <c r="E82" s="31"/>
      <c r="F82" s="32"/>
      <c r="G82" s="32"/>
      <c r="H82" s="122">
        <v>0.005</v>
      </c>
      <c r="I82" s="122"/>
      <c r="J82" s="122"/>
      <c r="K82" s="33"/>
    </row>
    <row r="83" spans="1:11" s="34" customFormat="1" ht="11.25" customHeight="1">
      <c r="A83" s="36" t="s">
        <v>66</v>
      </c>
      <c r="B83" s="30"/>
      <c r="C83" s="31">
        <v>91</v>
      </c>
      <c r="D83" s="31">
        <v>90</v>
      </c>
      <c r="E83" s="31">
        <v>90</v>
      </c>
      <c r="F83" s="32"/>
      <c r="G83" s="32"/>
      <c r="H83" s="122">
        <v>0.091</v>
      </c>
      <c r="I83" s="122">
        <v>0.09</v>
      </c>
      <c r="J83" s="122"/>
      <c r="K83" s="33"/>
    </row>
    <row r="84" spans="1:11" s="43" customFormat="1" ht="11.25" customHeight="1">
      <c r="A84" s="37" t="s">
        <v>67</v>
      </c>
      <c r="B84" s="38"/>
      <c r="C84" s="39">
        <v>95</v>
      </c>
      <c r="D84" s="39">
        <v>90</v>
      </c>
      <c r="E84" s="39">
        <v>90</v>
      </c>
      <c r="F84" s="40">
        <f>IF(D84&gt;0,100*E84/D84,0)</f>
        <v>100</v>
      </c>
      <c r="G84" s="41"/>
      <c r="H84" s="123">
        <v>0.096</v>
      </c>
      <c r="I84" s="124">
        <v>0.09</v>
      </c>
      <c r="J84" s="124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2"/>
      <c r="I85" s="122"/>
      <c r="J85" s="122"/>
      <c r="K85" s="33"/>
    </row>
    <row r="86" spans="1:11" s="34" customFormat="1" ht="11.25" customHeight="1">
      <c r="A86" s="36" t="s">
        <v>68</v>
      </c>
      <c r="B86" s="30"/>
      <c r="C86" s="31">
        <v>2784282</v>
      </c>
      <c r="D86" s="31">
        <v>2785782.758</v>
      </c>
      <c r="E86" s="31">
        <v>2786197.650344705</v>
      </c>
      <c r="F86" s="32">
        <f>IF(D86&gt;0,100*E86/D86,0)</f>
        <v>100.01489320527645</v>
      </c>
      <c r="G86" s="32"/>
      <c r="H86" s="122">
        <v>10004.997999999998</v>
      </c>
      <c r="I86" s="122">
        <v>6933.454280069496</v>
      </c>
      <c r="J86" s="122"/>
      <c r="K86" s="33"/>
    </row>
    <row r="87" spans="1:11" s="34" customFormat="1" ht="11.25" customHeight="1" thickBot="1">
      <c r="A87" s="136"/>
      <c r="B87"/>
      <c r="C87"/>
      <c r="D87"/>
      <c r="E87"/>
      <c r="F87"/>
      <c r="G87"/>
      <c r="H87"/>
      <c r="I87"/>
      <c r="J87"/>
      <c r="K87" s="135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5"/>
      <c r="I88" s="126"/>
      <c r="J88" s="126"/>
      <c r="K88" s="51"/>
    </row>
    <row r="89" spans="1:11" s="43" customFormat="1" ht="11.25" customHeight="1">
      <c r="A89" s="52" t="s">
        <v>69</v>
      </c>
      <c r="B89" s="53"/>
      <c r="C89" s="54">
        <v>2784282</v>
      </c>
      <c r="D89" s="54">
        <v>2785782.758</v>
      </c>
      <c r="E89" s="54">
        <v>2786197.650344705</v>
      </c>
      <c r="F89" s="55">
        <f>IF(D89&gt;0,100*E89/D89,0)</f>
        <v>100.01489320527645</v>
      </c>
      <c r="G89" s="41"/>
      <c r="H89" s="127">
        <v>10004.997999999998</v>
      </c>
      <c r="I89" s="128">
        <v>6933.454280069496</v>
      </c>
      <c r="J89" s="128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129"/>
      <c r="I90" s="130"/>
      <c r="J90" s="130"/>
      <c r="K90" s="59"/>
    </row>
    <row r="94" spans="9:10" ht="11.25" customHeight="1">
      <c r="I94" s="138"/>
      <c r="J94" s="137"/>
    </row>
    <row r="624" ht="11.25" customHeight="1">
      <c r="B624" s="62"/>
    </row>
    <row r="625" ht="11.25" customHeight="1">
      <c r="B625" s="62"/>
    </row>
    <row r="626" ht="11.25" customHeight="1">
      <c r="B626" s="62"/>
    </row>
    <row r="627" ht="11.25" customHeight="1">
      <c r="B627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scaleWithDoc="0" alignWithMargins="0"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rcarrillo</dc:creator>
  <cp:keywords/>
  <dc:description/>
  <cp:lastModifiedBy>rcarrillo</cp:lastModifiedBy>
  <cp:lastPrinted>2015-05-11T07:57:13Z</cp:lastPrinted>
  <dcterms:created xsi:type="dcterms:W3CDTF">2015-04-30T12:05:28Z</dcterms:created>
  <dcterms:modified xsi:type="dcterms:W3CDTF">2015-05-11T07:57:25Z</dcterms:modified>
  <cp:category/>
  <cp:version/>
  <cp:contentType/>
  <cp:contentStatus/>
</cp:coreProperties>
</file>