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92" yWindow="65248" windowWidth="15396" windowHeight="4776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11roz" sheetId="13" r:id="rId13"/>
    <sheet name="jud12cas" sheetId="14" r:id="rId14"/>
    <sheet name="hab13cas" sheetId="15" r:id="rId15"/>
    <sheet name="len14jas" sheetId="16" r:id="rId16"/>
    <sheet name="gar15zos" sheetId="17" r:id="rId17"/>
    <sheet name="gui16cos" sheetId="18" r:id="rId18"/>
    <sheet name="vez17eza" sheetId="19" r:id="rId19"/>
    <sheet name="alt18lce" sheetId="20" r:id="rId20"/>
    <sheet name="yer19ros" sheetId="21" r:id="rId21"/>
    <sheet name="pat20ana" sheetId="22" r:id="rId22"/>
    <sheet name="pat21ana" sheetId="23" r:id="rId23"/>
    <sheet name="pat22ión" sheetId="24" r:id="rId24"/>
    <sheet name="pat23día" sheetId="25" r:id="rId25"/>
    <sheet name="pat24tal" sheetId="26" r:id="rId26"/>
    <sheet name="rem25no)" sheetId="27" r:id="rId27"/>
    <sheet name="alg26dón" sheetId="28" r:id="rId28"/>
    <sheet name="col28lza" sheetId="29" r:id="rId29"/>
    <sheet name="esp29ago" sheetId="30" r:id="rId30"/>
    <sheet name="san30día" sheetId="31" r:id="rId31"/>
    <sheet name="tom32-V)" sheetId="32" r:id="rId32"/>
    <sheet name="tom33IX)" sheetId="33" r:id="rId33"/>
    <sheet name="fre36són" sheetId="34" r:id="rId34"/>
    <sheet name="ceb37osa" sheetId="35" r:id="rId35"/>
    <sheet name="ceb38ano" sheetId="36" r:id="rId36"/>
    <sheet name="otr39las" sheetId="37" r:id="rId37"/>
    <sheet name="ceb40tal" sheetId="38" r:id="rId38"/>
    <sheet name="esp42cas" sheetId="39" r:id="rId39"/>
    <sheet name="cha43ñón" sheetId="40" r:id="rId40"/>
    <sheet name="otr44tas" sheetId="41" r:id="rId41"/>
    <sheet name="pep45llo" sheetId="42" r:id="rId42"/>
    <sheet name="ber46ena" sheetId="43" r:id="rId43"/>
    <sheet name="cal48cín" sheetId="44" r:id="rId44"/>
    <sheet name="pom50elo" sheetId="45" r:id="rId45"/>
    <sheet name="fra53esa" sheetId="46" r:id="rId46"/>
    <sheet name="Hoja_del_programa" sheetId="47" r:id="rId47"/>
  </sheets>
  <externalReferences>
    <externalReference r:id="rId50"/>
    <externalReference r:id="rId51"/>
    <externalReference r:id="rId52"/>
  </externalReferences>
  <definedNames>
    <definedName name="_xlnm.Print_Area" localSheetId="1">'índice'!$A$1:$J$79</definedName>
    <definedName name="_xlnm.Print_Area" localSheetId="0">'portada'!$A$1:$K$72</definedName>
    <definedName name="_xlnm.Print_Area" localSheetId="2">'resumen nacional'!$A$1:$AB$91</definedName>
    <definedName name="_xlnm.Print_Area" localSheetId="3">'tri0ndo'!$A$1:$K$90</definedName>
    <definedName name="_xlnm.Print_Area" localSheetId="4">'tri1uro'!$A$1:$K$90</definedName>
    <definedName name="_xlnm.Print_Area" localSheetId="5">'tri2tal'!$A$1:$K$90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27">'alg26dón'!#REF!</definedName>
    <definedName name="Menú_cuaderno" localSheetId="19">'alt18lce'!#REF!</definedName>
    <definedName name="Menú_cuaderno" localSheetId="12">'arr11roz'!#REF!</definedName>
    <definedName name="Menú_cuaderno" localSheetId="9">'ave6ena'!#REF!</definedName>
    <definedName name="Menú_cuaderno" localSheetId="42">'ber46ena'!#REF!</definedName>
    <definedName name="Menú_cuaderno" localSheetId="43">'cal48cín'!#REF!</definedName>
    <definedName name="Menú_cuaderno" localSheetId="34">'ceb37osa'!#REF!</definedName>
    <definedName name="Menú_cuaderno" localSheetId="35">'ceb38ano'!#REF!</definedName>
    <definedName name="Menú_cuaderno" localSheetId="6">'ceb3ras'!#REF!</definedName>
    <definedName name="Menú_cuaderno" localSheetId="37">'ceb40tal'!#REF!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9">'cha43ñón'!#REF!</definedName>
    <definedName name="Menú_cuaderno" localSheetId="28">'col28lza'!#REF!</definedName>
    <definedName name="Menú_cuaderno" localSheetId="29">'esp29ago'!#REF!</definedName>
    <definedName name="Menú_cuaderno" localSheetId="38">'esp42cas'!#REF!</definedName>
    <definedName name="Menú_cuaderno" localSheetId="45">'fra53esa'!#REF!</definedName>
    <definedName name="Menú_cuaderno" localSheetId="33">'fre36són'!#REF!</definedName>
    <definedName name="Menú_cuaderno" localSheetId="16">'gar15zos'!#REF!</definedName>
    <definedName name="Menú_cuaderno" localSheetId="17">'gui16cos'!#REF!</definedName>
    <definedName name="Menú_cuaderno" localSheetId="14">'hab13cas'!#REF!</definedName>
    <definedName name="Menú_cuaderno" localSheetId="13">'jud12cas'!#REF!</definedName>
    <definedName name="Menú_cuaderno" localSheetId="15">'len14jas'!#REF!</definedName>
    <definedName name="Menú_cuaderno" localSheetId="36">'otr39las'!#REF!</definedName>
    <definedName name="Menú_cuaderno" localSheetId="40">'otr44tas'!#REF!</definedName>
    <definedName name="Menú_cuaderno" localSheetId="21">'pat20ana'!#REF!</definedName>
    <definedName name="Menú_cuaderno" localSheetId="22">'pat21ana'!#REF!</definedName>
    <definedName name="Menú_cuaderno" localSheetId="23">'pat22ión'!#REF!</definedName>
    <definedName name="Menú_cuaderno" localSheetId="24">'pat23día'!#REF!</definedName>
    <definedName name="Menú_cuaderno" localSheetId="25">'pat24tal'!#REF!</definedName>
    <definedName name="Menú_cuaderno" localSheetId="41">'pep45llo'!#REF!</definedName>
    <definedName name="Menú_cuaderno" localSheetId="44">'pom50elo'!#REF!</definedName>
    <definedName name="Menú_cuaderno" localSheetId="0">'[3]tri0ndo'!#REF!</definedName>
    <definedName name="Menú_cuaderno" localSheetId="26">'rem25no)'!#REF!</definedName>
    <definedName name="Menú_cuaderno" localSheetId="30">'san30día'!#REF!</definedName>
    <definedName name="Menú_cuaderno" localSheetId="31">'tom32-V)'!#REF!</definedName>
    <definedName name="Menú_cuaderno" localSheetId="32">'tom33IX)'!#REF!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8">'vez17eza'!#REF!</definedName>
    <definedName name="Menú_cuaderno" localSheetId="20">'yer19ros'!#REF!</definedName>
    <definedName name="Menú_cuaderno">'tri0ndo'!#REF!</definedName>
    <definedName name="Menú_índice" localSheetId="0">'[3]índice'!#REF!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'[3]resumen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<sst xmlns="http://schemas.openxmlformats.org/spreadsheetml/2006/main" count="3406" uniqueCount="305">
  <si>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</si>
  <si>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</si>
  <si>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</si>
  <si>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</si>
  <si>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</si>
  <si>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</si>
  <si>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</si>
  <si>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</si>
  <si>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</si>
  <si>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</si>
  <si>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</si>
  <si>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</si>
  <si>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</si>
  <si>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</si>
  <si>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</si>
  <si>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</si>
  <si>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</si>
  <si>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</si>
  <si>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</si>
  <si>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</si>
  <si>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</si>
  <si>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</si>
  <si>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</si>
  <si>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</si>
  <si>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</si>
  <si>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</si>
  <si>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</si>
  <si>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</si>
  <si>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</si>
  <si>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</si>
  <si>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</si>
  <si>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</si>
  <si>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</si>
  <si>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</si>
  <si>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</si>
  <si>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</si>
  <si>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</si>
  <si>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</si>
  <si>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</si>
  <si>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</si>
  <si>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</si>
  <si>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</si>
  <si>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</si>
  <si>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</si>
  <si>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</si>
  <si>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</si>
  <si>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</si>
  <si>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</si>
  <si>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</si>
  <si>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</si>
  <si>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</si>
  <si>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</si>
  <si>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</si>
  <si>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</si>
  <si>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</si>
  <si>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</si>
  <si>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</si>
  <si>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</si>
  <si>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</si>
  <si>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</si>
  <si>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</si>
  <si>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</si>
  <si>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</si>
  <si>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</si>
  <si>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</si>
  <si>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</si>
  <si>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</si>
  <si>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</si>
  <si>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</si>
  <si>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</si>
  <si>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</si>
  <si>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2015 ABRIL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</si>
  <si>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</si>
  <si>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</si>
  <si>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</si>
  <si>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</si>
  <si>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</si>
  <si>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</si>
  <si>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</si>
  <si>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</si>
  <si>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</si>
  <si>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</si>
  <si>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</si>
  <si>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</si>
  <si>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</si>
  <si>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</si>
  <si>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</si>
  <si>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</si>
  <si>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</si>
  <si>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</si>
  <si>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</si>
  <si>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</si>
  <si>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</si>
  <si>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</si>
  <si>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</si>
  <si>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</si>
  <si>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COLZA</t>
  </si>
  <si>
    <t>ESPÁRRAGO</t>
  </si>
  <si>
    <t>SANDÍA</t>
  </si>
  <si>
    <t>TOMATE (REC. 1-I/31-V)</t>
  </si>
  <si>
    <t>TOMATE (REC. 1-VI/30-IX)</t>
  </si>
  <si>
    <t>FRESA Y FRESÓN</t>
  </si>
  <si>
    <t>CEBOLLA BABOSA</t>
  </si>
  <si>
    <t>CEBOLLA GRANO Y MEDIO GRANO</t>
  </si>
  <si>
    <t>OTRAS CEBOLLAS</t>
  </si>
  <si>
    <t>CEBOLLA TOTAL</t>
  </si>
  <si>
    <t>ESPINACAS</t>
  </si>
  <si>
    <t>CHAMPIÑÓN</t>
  </si>
  <si>
    <t>OTRAS SETAS</t>
  </si>
  <si>
    <t>PEPINILLO</t>
  </si>
  <si>
    <t>BERENJENA</t>
  </si>
  <si>
    <t>CALABACÍN</t>
  </si>
  <si>
    <t>POMELO</t>
  </si>
  <si>
    <t>FRAMBUESA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</si>
  <si>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</si>
  <si>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</si>
  <si>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</si>
  <si>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</si>
  <si>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</si>
  <si>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</si>
  <si>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</si>
  <si>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</si>
  <si>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ABRIL 2015</t>
  </si>
  <si>
    <t>HORTALIZAS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</si>
  <si>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</si>
  <si>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</si>
  <si>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</si>
  <si>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</si>
  <si>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</si>
  <si>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</si>
  <si>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</si>
  <si>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</si>
  <si>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</si>
  <si>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</si>
  <si>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</si>
  <si>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</si>
  <si>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</si>
  <si>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</si>
  <si>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</si>
  <si>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</si>
  <si>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</si>
  <si>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</si>
  <si>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</si>
  <si>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</si>
  <si>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</si>
  <si>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</si>
  <si>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</si>
  <si>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</si>
  <si>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</si>
  <si>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</si>
  <si>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</si>
  <si>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</si>
  <si>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</si>
  <si>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</si>
  <si>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</si>
  <si>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</si>
  <si>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</si>
  <si>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</si>
  <si>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</si>
  <si>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</si>
  <si>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</si>
  <si>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</si>
  <si>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</si>
  <si>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</si>
  <si>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</si>
  <si>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</si>
  <si>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</si>
  <si>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</si>
  <si>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</si>
  <si>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</si>
  <si>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</si>
  <si>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</si>
  <si>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</si>
  <si>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</si>
  <si>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</si>
  <si>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</si>
  <si>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</si>
  <si>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</si>
  <si>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</si>
  <si>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</si>
  <si>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</si>
  <si>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</si>
  <si>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</si>
  <si>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</si>
  <si>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</si>
  <si>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</si>
  <si>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</si>
  <si>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</si>
  <si>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</si>
  <si>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</si>
  <si>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</si>
  <si>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</si>
  <si>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</si>
  <si>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</si>
  <si>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</si>
  <si>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</si>
  <si>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</si>
  <si>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</si>
  <si>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</si>
  <si>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</si>
  <si>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</si>
  <si>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</si>
  <si>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</si>
  <si>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</si>
  <si>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</si>
  <si>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</si>
  <si>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</si>
  <si>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</si>
  <si>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</si>
  <si>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</si>
  <si>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</si>
  <si>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</si>
  <si>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</si>
  <si>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</si>
  <si>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</si>
  <si>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</si>
  <si>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</si>
  <si>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</si>
  <si>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</si>
  <si>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</si>
  <si>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</si>
  <si>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</si>
  <si>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</si>
  <si>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</si>
  <si>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</si>
  <si>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</si>
  <si>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</si>
  <si>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</si>
  <si>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</si>
  <si>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</si>
  <si>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</si>
  <si>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</si>
  <si>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</si>
  <si>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</si>
  <si>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</si>
  <si>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</si>
  <si>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</si>
  <si>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</si>
  <si>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</si>
  <si>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</si>
  <si>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</si>
  <si>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</si>
  <si>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</si>
  <si>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</si>
  <si>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</si>
  <si>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</si>
  <si>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</si>
  <si>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</si>
  <si>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</si>
  <si>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</si>
  <si>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</si>
  <si>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</si>
  <si>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</si>
  <si>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</si>
  <si>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patata tardía</t>
  </si>
  <si>
    <t xml:space="preserve"> patata total</t>
  </si>
  <si>
    <t xml:space="preserve"> remolacha azucarera (r. invierno)</t>
  </si>
  <si>
    <t xml:space="preserve"> algodón</t>
  </si>
  <si>
    <t xml:space="preserve"> colza</t>
  </si>
  <si>
    <t xml:space="preserve"> espárrago</t>
  </si>
  <si>
    <t xml:space="preserve"> sandía</t>
  </si>
  <si>
    <t xml:space="preserve"> tomate (rec. 1-i/31-v)</t>
  </si>
  <si>
    <t xml:space="preserve"> tomate (rec. 1-vi/30-ix)</t>
  </si>
  <si>
    <t xml:space="preserve"> fresa y fresón</t>
  </si>
  <si>
    <t xml:space="preserve"> cebolla babosa</t>
  </si>
  <si>
    <t xml:space="preserve"> cebolla grano y medio grano</t>
  </si>
  <si>
    <t xml:space="preserve"> otras cebollas</t>
  </si>
  <si>
    <t xml:space="preserve"> cebolla total</t>
  </si>
  <si>
    <t xml:space="preserve"> espinacas</t>
  </si>
  <si>
    <t xml:space="preserve"> champiñón</t>
  </si>
  <si>
    <t xml:space="preserve"> otras setas</t>
  </si>
  <si>
    <t xml:space="preserve"> pepinillo</t>
  </si>
  <si>
    <t xml:space="preserve"> berenjena</t>
  </si>
  <si>
    <t xml:space="preserve"> calabacín</t>
  </si>
  <si>
    <t xml:space="preserve"> pomelo</t>
  </si>
  <si>
    <t xml:space="preserve"> frambuesa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</si>
  <si>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</si>
  <si>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</si>
  <si>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</si>
  <si>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</si>
  <si>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</si>
  <si>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ABRIL</t>
  </si>
  <si>
    <t>DEFINITIVO</t>
  </si>
  <si>
    <t>DEFINIT.</t>
  </si>
  <si>
    <t>MINISTERIO DE AGRICULTURA, ALIMENTACIÓN Y MEDIO AMBIENTE</t>
  </si>
  <si>
    <t>SUBDIRECCIÓN GENERAL DE ESTADÍSTICA</t>
  </si>
  <si>
    <t>Área de Estadísticas Físicas Agrarias</t>
  </si>
  <si>
    <t>FECHA:  30/04/2015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</si>
  <si>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</si>
  <si>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</si>
  <si>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</si>
  <si>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</si>
  <si>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cereales otoño invierno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</si>
  <si>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</si>
  <si>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</si>
  <si>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</si>
  <si>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</si>
  <si>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</si>
  <si>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</si>
  <si>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mandarina total</t>
  </si>
  <si>
    <t>manzana total</t>
  </si>
  <si>
    <t>limón (***)</t>
  </si>
  <si>
    <t>pomelo (***)</t>
  </si>
  <si>
    <t>vino + mosto (****)</t>
  </si>
  <si>
    <t>Nota.- En la Comunidad Autónoma de Madrid, salvo vino y aceite de oliva, sin actualizar por falta de envío de los datos requeridos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</si>
</sst>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0" fontId="6" fillId="0" borderId="0" xfId="54" applyFont="1" applyFill="1" applyAlignment="1" quotePrefix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NumberFormat="1" applyFont="1" applyFill="1" applyBorder="1" applyAlignment="1" applyProtection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Fill="1" applyBorder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7" fillId="0" borderId="0" xfId="54" applyFont="1" applyFill="1" applyAlignment="1">
      <alignment vertical="justify"/>
      <protection/>
    </xf>
    <xf numFmtId="0" fontId="4" fillId="0" borderId="0" xfId="54" applyFont="1" applyFill="1" applyAlignment="1">
      <alignment vertical="justify"/>
      <protection/>
    </xf>
    <xf numFmtId="165" fontId="4" fillId="0" borderId="0" xfId="54" applyNumberFormat="1" applyFont="1" applyFill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165" fontId="4" fillId="0" borderId="0" xfId="54" applyNumberFormat="1" applyFont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Fill="1" applyAlignment="1">
      <alignment horizontal="right" vertical="justify"/>
      <protection/>
    </xf>
    <xf numFmtId="0" fontId="4" fillId="0" borderId="0" xfId="54" applyFont="1" applyAlignment="1">
      <alignment horizontal="right" vertical="justify"/>
      <protection/>
    </xf>
    <xf numFmtId="165" fontId="4" fillId="0" borderId="0" xfId="54" applyNumberFormat="1" applyFont="1" applyFill="1" applyAlignment="1" applyProtection="1">
      <alignment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6" fillId="34" borderId="12" xfId="54" applyFont="1" applyFill="1" applyBorder="1">
      <alignment/>
      <protection/>
    </xf>
    <xf numFmtId="0" fontId="6" fillId="34" borderId="14" xfId="54" applyFont="1" applyFill="1" applyBorder="1">
      <alignment/>
      <protection/>
    </xf>
    <xf numFmtId="0" fontId="6" fillId="34" borderId="12" xfId="54" applyFont="1" applyFill="1" applyBorder="1" applyAlignment="1">
      <alignment horizontal="center"/>
      <protection/>
    </xf>
    <xf numFmtId="0" fontId="6" fillId="34" borderId="13" xfId="54" applyNumberFormat="1" applyFont="1" applyFill="1" applyBorder="1" applyAlignment="1" applyProtection="1">
      <alignment horizontal="center"/>
      <protection/>
    </xf>
    <xf numFmtId="0" fontId="8" fillId="0" borderId="0" xfId="54">
      <alignment/>
      <protection/>
    </xf>
    <xf numFmtId="0" fontId="7" fillId="0" borderId="0" xfId="54" applyFont="1">
      <alignment/>
      <protection/>
    </xf>
    <xf numFmtId="165" fontId="4" fillId="0" borderId="0" xfId="54" applyNumberFormat="1" applyFont="1" applyFill="1" applyAlignment="1">
      <alignment horizontal="right" vertical="justify"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Fill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47" fillId="0" borderId="0" xfId="54" applyNumberFormat="1" applyFont="1" applyFill="1" applyAlignment="1" applyProtection="1">
      <alignment vertical="justify"/>
      <protection/>
    </xf>
    <xf numFmtId="4" fontId="6" fillId="34" borderId="22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4" fontId="7" fillId="33" borderId="0" xfId="51" applyNumberFormat="1" applyFont="1" applyFill="1" applyAlignment="1" applyProtection="1">
      <alignment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2" fillId="33" borderId="0" xfId="52" applyFill="1" applyAlignment="1">
      <alignment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5" xfId="52" applyFill="1" applyBorder="1">
      <alignment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0" xfId="52" applyFill="1" applyBorder="1">
      <alignment/>
      <protection/>
    </xf>
    <xf numFmtId="0" fontId="2" fillId="34" borderId="39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10" fillId="33" borderId="0" xfId="52" applyFont="1" applyFill="1" applyAlignment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Border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2" fillId="0" borderId="0" xfId="52" applyBorder="1">
      <alignment/>
      <protection/>
    </xf>
    <xf numFmtId="0" fontId="7" fillId="0" borderId="0" xfId="54" applyFont="1" applyAlignment="1">
      <alignment vertical="justify" wrapText="1"/>
      <protection/>
    </xf>
    <xf numFmtId="0" fontId="7" fillId="0" borderId="0" xfId="54" applyFont="1" applyAlignment="1">
      <alignment wrapText="1"/>
      <protection/>
    </xf>
    <xf numFmtId="0" fontId="0" fillId="0" borderId="0" xfId="0" applyAlignment="1">
      <alignment vertical="justify" wrapText="1"/>
    </xf>
    <xf numFmtId="0" fontId="2" fillId="33" borderId="0" xfId="52" applyFill="1" applyAlignment="1">
      <alignment horizontal="center" vertical="center" wrapText="1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3" fillId="33" borderId="0" xfId="52" applyFont="1" applyFill="1" applyAlignment="1">
      <alignment horizontal="left"/>
      <protection/>
    </xf>
    <xf numFmtId="0" fontId="10" fillId="33" borderId="43" xfId="52" applyFont="1" applyFill="1" applyBorder="1" applyAlignment="1">
      <alignment horizontal="center" vertical="center"/>
      <protection/>
    </xf>
    <xf numFmtId="0" fontId="10" fillId="33" borderId="44" xfId="52" applyFont="1" applyFill="1" applyBorder="1" applyAlignment="1" quotePrefix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2" fillId="34" borderId="38" xfId="52" applyFont="1" applyFill="1" applyBorder="1" applyAlignment="1">
      <alignment horizontal="center" vertical="center"/>
      <protection/>
    </xf>
    <xf numFmtId="0" fontId="12" fillId="34" borderId="0" xfId="52" applyFont="1" applyFill="1" applyBorder="1" applyAlignment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6" fillId="0" borderId="0" xfId="54" applyFont="1" applyAlignment="1">
      <alignment vertical="justify" wrapText="1"/>
      <protection/>
    </xf>
    <xf numFmtId="0" fontId="7" fillId="0" borderId="0" xfId="54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165" fontId="47" fillId="0" borderId="0" xfId="54" applyNumberFormat="1" applyFont="1" applyAlignment="1" applyProtection="1">
      <alignment vertical="justify" wrapText="1"/>
      <protection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4\cuadernos_mensuales2014\cuaderno_Octubr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maí7aíz"/>
      <sheetName val="sor8rgo"/>
      <sheetName val="arr9roz"/>
      <sheetName val="pat10día"/>
      <sheetName val="pat11tal"/>
      <sheetName val="rem12no)"/>
      <sheetName val="alg13dón"/>
      <sheetName val="gir14sol"/>
      <sheetName val="tab15aco"/>
      <sheetName val="col16tal"/>
      <sheetName val="tom17-V)"/>
      <sheetName val="tom18II)"/>
      <sheetName val="tom19tal"/>
      <sheetName val="tom20rva"/>
      <sheetName val="pim21rva"/>
      <sheetName val="alc22ofa"/>
      <sheetName val="ceb23osa"/>
      <sheetName val="ceb24ano"/>
      <sheetName val="esc25las"/>
      <sheetName val="esp26cas"/>
      <sheetName val="cha27ñón"/>
      <sheetName val="otr28tas"/>
      <sheetName val="bró29oli"/>
      <sheetName val="cal30cín"/>
      <sheetName val="nab31abo"/>
      <sheetName val="ráb32ano"/>
      <sheetName val="pom33elo"/>
      <sheetName val="sat34mas"/>
      <sheetName val="cle35nas"/>
      <sheetName val="man36esa"/>
      <sheetName val="per37tal"/>
      <sheetName val="hig38igo"/>
      <sheetName val="nec39ina"/>
      <sheetName val="alm40dra"/>
      <sheetName val="ave41ana"/>
      <sheetName val="uva42esa"/>
      <sheetName val="uva43ión"/>
      <sheetName val="vin44sto"/>
      <sheetName val="uva45asa"/>
      <sheetName val="ace46ezo"/>
      <sheetName val="ace47ara"/>
      <sheetName val="ace48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K76"/>
  <sheetViews>
    <sheetView tabSelected="1" view="pageBreakPreview" zoomScale="60" zoomScalePageLayoutView="0" workbookViewId="0" topLeftCell="A22">
      <selection activeCell="I39" sqref="I39"/>
    </sheetView>
  </sheetViews>
  <sheetFormatPr defaultColWidth="11.421875" defaultRowHeight="15"/>
  <cols>
    <col min="1" max="10" width="11.57421875" style="136" customWidth="1"/>
    <col min="11" max="11" width="1.57421875" style="136" customWidth="1"/>
    <col min="12" max="16384" width="11.57421875" style="136" customWidth="1"/>
  </cols>
  <sheetData>
    <row r="1" spans="1:11" ht="12.75">
      <c r="A1" s="135"/>
      <c r="B1" s="162" t="s">
        <v>284</v>
      </c>
      <c r="C1" s="162"/>
      <c r="D1" s="162"/>
      <c r="E1" s="135"/>
      <c r="F1" s="135"/>
      <c r="G1" s="135"/>
      <c r="H1" s="135"/>
      <c r="I1" s="135"/>
      <c r="J1" s="135"/>
      <c r="K1" s="135"/>
    </row>
    <row r="2" spans="1:11" ht="12.75">
      <c r="A2" s="135"/>
      <c r="B2" s="162"/>
      <c r="C2" s="162"/>
      <c r="D2" s="162"/>
      <c r="E2" s="135"/>
      <c r="F2" s="135"/>
      <c r="G2" s="163"/>
      <c r="H2" s="164"/>
      <c r="I2" s="164"/>
      <c r="J2" s="165"/>
      <c r="K2" s="137"/>
    </row>
    <row r="3" spans="1:11" ht="5.25" customHeight="1">
      <c r="A3" s="135"/>
      <c r="B3" s="162"/>
      <c r="C3" s="162"/>
      <c r="D3" s="162"/>
      <c r="E3" s="135"/>
      <c r="F3" s="135"/>
      <c r="G3" s="138"/>
      <c r="H3" s="139"/>
      <c r="I3" s="139"/>
      <c r="J3" s="140"/>
      <c r="K3" s="137"/>
    </row>
    <row r="4" spans="1:11" ht="12.75">
      <c r="A4" s="135"/>
      <c r="B4" s="162"/>
      <c r="C4" s="162"/>
      <c r="D4" s="162"/>
      <c r="E4" s="135"/>
      <c r="F4" s="135"/>
      <c r="G4" s="166" t="s">
        <v>277</v>
      </c>
      <c r="H4" s="167"/>
      <c r="I4" s="167"/>
      <c r="J4" s="168"/>
      <c r="K4" s="137"/>
    </row>
    <row r="5" spans="1:11" ht="12.75">
      <c r="A5" s="135"/>
      <c r="B5" s="135"/>
      <c r="C5" s="135"/>
      <c r="D5" s="135"/>
      <c r="E5" s="135"/>
      <c r="F5" s="135"/>
      <c r="G5" s="169"/>
      <c r="H5" s="170"/>
      <c r="I5" s="170"/>
      <c r="J5" s="171"/>
      <c r="K5" s="137"/>
    </row>
    <row r="6" spans="1:11" ht="12.75">
      <c r="A6" s="135"/>
      <c r="B6" s="135"/>
      <c r="C6" s="135"/>
      <c r="D6" s="135"/>
      <c r="E6" s="135"/>
      <c r="F6" s="135"/>
      <c r="G6" s="141"/>
      <c r="H6" s="141"/>
      <c r="I6" s="141"/>
      <c r="J6" s="141"/>
      <c r="K6" s="137"/>
    </row>
    <row r="7" spans="1:11" ht="5.25" customHeight="1">
      <c r="A7" s="135"/>
      <c r="B7" s="135"/>
      <c r="C7" s="135"/>
      <c r="D7" s="135"/>
      <c r="E7" s="135"/>
      <c r="F7" s="135"/>
      <c r="G7" s="142"/>
      <c r="H7" s="142"/>
      <c r="I7" s="142"/>
      <c r="J7" s="142"/>
      <c r="K7" s="137"/>
    </row>
    <row r="8" spans="1:11" ht="12.75">
      <c r="A8" s="135"/>
      <c r="B8" s="135"/>
      <c r="C8" s="135"/>
      <c r="D8" s="135"/>
      <c r="E8" s="135"/>
      <c r="F8" s="135"/>
      <c r="G8" s="172" t="s">
        <v>285</v>
      </c>
      <c r="H8" s="172"/>
      <c r="I8" s="172"/>
      <c r="J8" s="172"/>
      <c r="K8" s="172"/>
    </row>
    <row r="9" spans="1:11" ht="16.5" customHeight="1">
      <c r="A9" s="135"/>
      <c r="B9" s="135"/>
      <c r="C9" s="135"/>
      <c r="D9" s="143"/>
      <c r="E9" s="143"/>
      <c r="F9" s="135"/>
      <c r="G9" s="172" t="s">
        <v>286</v>
      </c>
      <c r="H9" s="172"/>
      <c r="I9" s="172"/>
      <c r="J9" s="172"/>
      <c r="K9" s="172"/>
    </row>
    <row r="10" spans="1:11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ht="13.5" thickBo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 ht="13.5" thickTop="1">
      <c r="A24" s="135"/>
      <c r="B24" s="135"/>
      <c r="C24" s="144"/>
      <c r="D24" s="145"/>
      <c r="E24" s="145"/>
      <c r="F24" s="145"/>
      <c r="G24" s="145"/>
      <c r="H24" s="145"/>
      <c r="I24" s="146"/>
      <c r="J24" s="135"/>
      <c r="K24" s="135"/>
    </row>
    <row r="25" spans="1:11" ht="12.75">
      <c r="A25" s="135"/>
      <c r="B25" s="135"/>
      <c r="C25" s="147"/>
      <c r="D25" s="148"/>
      <c r="E25" s="148"/>
      <c r="F25" s="148"/>
      <c r="G25" s="148"/>
      <c r="H25" s="148"/>
      <c r="I25" s="149"/>
      <c r="J25" s="135"/>
      <c r="K25" s="135"/>
    </row>
    <row r="26" spans="1:11" ht="12.75">
      <c r="A26" s="135"/>
      <c r="B26" s="135"/>
      <c r="C26" s="147"/>
      <c r="D26" s="148"/>
      <c r="E26" s="148"/>
      <c r="F26" s="148"/>
      <c r="G26" s="148"/>
      <c r="H26" s="148"/>
      <c r="I26" s="149"/>
      <c r="J26" s="135"/>
      <c r="K26" s="135"/>
    </row>
    <row r="27" spans="1:11" ht="18.75" customHeight="1">
      <c r="A27" s="135"/>
      <c r="B27" s="135"/>
      <c r="C27" s="177" t="s">
        <v>278</v>
      </c>
      <c r="D27" s="178"/>
      <c r="E27" s="178"/>
      <c r="F27" s="178"/>
      <c r="G27" s="178"/>
      <c r="H27" s="178"/>
      <c r="I27" s="179"/>
      <c r="J27" s="135"/>
      <c r="K27" s="135"/>
    </row>
    <row r="28" spans="1:11" ht="12.75">
      <c r="A28" s="135"/>
      <c r="B28" s="135"/>
      <c r="C28" s="147"/>
      <c r="D28" s="148"/>
      <c r="E28" s="148"/>
      <c r="F28" s="148"/>
      <c r="G28" s="148"/>
      <c r="H28" s="148"/>
      <c r="I28" s="149"/>
      <c r="J28" s="135"/>
      <c r="K28" s="135"/>
    </row>
    <row r="29" spans="1:11" ht="12.75">
      <c r="A29" s="135"/>
      <c r="B29" s="135"/>
      <c r="C29" s="147"/>
      <c r="D29" s="148"/>
      <c r="E29" s="148"/>
      <c r="F29" s="148"/>
      <c r="G29" s="148"/>
      <c r="H29" s="148"/>
      <c r="I29" s="149"/>
      <c r="J29" s="135"/>
      <c r="K29" s="135"/>
    </row>
    <row r="30" spans="1:11" ht="18.75" customHeight="1">
      <c r="A30" s="135"/>
      <c r="B30" s="135"/>
      <c r="C30" s="177" t="s">
        <v>281</v>
      </c>
      <c r="D30" s="178"/>
      <c r="E30" s="178"/>
      <c r="F30" s="178"/>
      <c r="G30" s="178"/>
      <c r="H30" s="178"/>
      <c r="I30" s="179"/>
      <c r="J30" s="135"/>
      <c r="K30" s="135"/>
    </row>
    <row r="31" spans="1:11" ht="12.75">
      <c r="A31" s="135"/>
      <c r="B31" s="135"/>
      <c r="C31" s="147"/>
      <c r="D31" s="148"/>
      <c r="E31" s="148"/>
      <c r="F31" s="148"/>
      <c r="G31" s="148"/>
      <c r="H31" s="148"/>
      <c r="I31" s="149"/>
      <c r="J31" s="135"/>
      <c r="K31" s="135"/>
    </row>
    <row r="32" spans="1:11" ht="12.75">
      <c r="A32" s="135"/>
      <c r="B32" s="135"/>
      <c r="C32" s="147"/>
      <c r="D32" s="148"/>
      <c r="E32" s="148"/>
      <c r="F32" s="148"/>
      <c r="G32" s="148"/>
      <c r="H32" s="148"/>
      <c r="I32" s="149"/>
      <c r="J32" s="135"/>
      <c r="K32" s="135"/>
    </row>
    <row r="33" spans="1:11" ht="12.75">
      <c r="A33" s="135"/>
      <c r="B33" s="135"/>
      <c r="C33" s="147"/>
      <c r="D33" s="148"/>
      <c r="E33" s="148"/>
      <c r="F33" s="148"/>
      <c r="G33" s="148"/>
      <c r="H33" s="148"/>
      <c r="I33" s="149"/>
      <c r="J33" s="135"/>
      <c r="K33" s="135"/>
    </row>
    <row r="34" spans="1:11" ht="13.5" thickBot="1">
      <c r="A34" s="135"/>
      <c r="B34" s="135"/>
      <c r="C34" s="150"/>
      <c r="D34" s="151"/>
      <c r="E34" s="151"/>
      <c r="F34" s="151"/>
      <c r="G34" s="151"/>
      <c r="H34" s="151"/>
      <c r="I34" s="152"/>
      <c r="J34" s="135"/>
      <c r="K34" s="135"/>
    </row>
    <row r="35" spans="1:11" ht="13.5" thickTop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ht="15">
      <c r="A40" s="135"/>
      <c r="B40" s="135"/>
      <c r="C40" s="135"/>
      <c r="D40" s="135"/>
      <c r="E40" s="180"/>
      <c r="F40" s="180"/>
      <c r="G40" s="180"/>
      <c r="H40" s="135"/>
      <c r="I40" s="135"/>
      <c r="J40" s="135"/>
      <c r="K40" s="135"/>
    </row>
    <row r="41" spans="1:11" ht="12.75">
      <c r="A41" s="135"/>
      <c r="B41" s="135"/>
      <c r="C41" s="135"/>
      <c r="D41" s="135"/>
      <c r="E41" s="181"/>
      <c r="F41" s="181"/>
      <c r="G41" s="181"/>
      <c r="H41" s="135"/>
      <c r="I41" s="135"/>
      <c r="J41" s="135"/>
      <c r="K41" s="135"/>
    </row>
    <row r="42" spans="1:11" ht="15">
      <c r="A42" s="135"/>
      <c r="B42" s="135"/>
      <c r="C42" s="135"/>
      <c r="D42" s="135"/>
      <c r="E42" s="180"/>
      <c r="F42" s="180"/>
      <c r="G42" s="180"/>
      <c r="H42" s="135"/>
      <c r="I42" s="135"/>
      <c r="J42" s="135"/>
      <c r="K42" s="135"/>
    </row>
    <row r="43" spans="1:11" ht="12.75">
      <c r="A43" s="135"/>
      <c r="B43" s="135"/>
      <c r="C43" s="135"/>
      <c r="D43" s="135"/>
      <c r="E43" s="181"/>
      <c r="F43" s="181"/>
      <c r="G43" s="181"/>
      <c r="H43" s="135"/>
      <c r="I43" s="135"/>
      <c r="J43" s="135"/>
      <c r="K43" s="135"/>
    </row>
    <row r="44" spans="1:11" ht="15">
      <c r="A44" s="135"/>
      <c r="B44" s="135"/>
      <c r="C44" s="135"/>
      <c r="D44" s="135"/>
      <c r="E44" s="153" t="s">
        <v>279</v>
      </c>
      <c r="F44" s="153"/>
      <c r="G44" s="153"/>
      <c r="H44" s="135"/>
      <c r="I44" s="135"/>
      <c r="J44" s="135"/>
      <c r="K44" s="135"/>
    </row>
    <row r="45" spans="1:11" ht="12.75">
      <c r="A45" s="135"/>
      <c r="B45" s="135"/>
      <c r="C45" s="135"/>
      <c r="D45" s="135"/>
      <c r="E45" s="173" t="s">
        <v>280</v>
      </c>
      <c r="F45" s="173"/>
      <c r="G45" s="173"/>
      <c r="H45" s="135"/>
      <c r="I45" s="135"/>
      <c r="J45" s="135"/>
      <c r="K45" s="135"/>
    </row>
    <row r="46" spans="1:11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5">
      <c r="A53" s="135"/>
      <c r="B53" s="135"/>
      <c r="C53" s="135"/>
      <c r="D53" s="154"/>
      <c r="E53" s="135"/>
      <c r="F53" s="155"/>
      <c r="G53" s="155"/>
      <c r="H53" s="135"/>
      <c r="I53" s="135"/>
      <c r="J53" s="135"/>
      <c r="K53" s="135"/>
    </row>
    <row r="54" spans="1:11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1:11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ht="13.5" thickBo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</row>
    <row r="68" spans="1:11" ht="19.5" customHeight="1" thickBot="1" thickTop="1">
      <c r="A68" s="135"/>
      <c r="B68" s="135"/>
      <c r="C68" s="135"/>
      <c r="D68" s="135"/>
      <c r="E68" s="135"/>
      <c r="F68" s="135"/>
      <c r="G68" s="135"/>
      <c r="H68" s="174" t="s">
        <v>287</v>
      </c>
      <c r="I68" s="175"/>
      <c r="J68" s="176"/>
      <c r="K68" s="156"/>
    </row>
    <row r="69" spans="1:11" s="157" customFormat="1" ht="12.75" customHeight="1" thickTop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</row>
    <row r="70" spans="1:11" ht="12.7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</row>
    <row r="71" spans="1:11" ht="12.7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</row>
    <row r="73" spans="1:1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</row>
    <row r="76" spans="1:4" ht="12.75">
      <c r="A76" s="158"/>
      <c r="B76" s="158"/>
      <c r="C76" s="158"/>
      <c r="D76" s="158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7"/>
  <sheetViews>
    <sheetView zoomScalePageLayoutView="70" workbookViewId="0" topLeftCell="A58">
      <selection activeCell="L14" sqref="L1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</v>
      </c>
      <c r="D9" s="30">
        <v>7</v>
      </c>
      <c r="E9" s="30">
        <v>6.774005509752113</v>
      </c>
      <c r="F9" s="31"/>
      <c r="G9" s="31"/>
      <c r="H9" s="129">
        <v>0.01</v>
      </c>
      <c r="I9" s="129">
        <v>0.009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96</v>
      </c>
      <c r="D10" s="30">
        <v>60</v>
      </c>
      <c r="E10" s="30">
        <v>60.258118389855255</v>
      </c>
      <c r="F10" s="31"/>
      <c r="G10" s="31"/>
      <c r="H10" s="129">
        <v>0.132</v>
      </c>
      <c r="I10" s="129">
        <v>0.131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39</v>
      </c>
      <c r="D11" s="30">
        <v>42</v>
      </c>
      <c r="E11" s="30">
        <v>42.18124418137154</v>
      </c>
      <c r="F11" s="31"/>
      <c r="G11" s="31"/>
      <c r="H11" s="129">
        <v>0.054</v>
      </c>
      <c r="I11" s="129">
        <v>0.058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49</v>
      </c>
      <c r="D12" s="30">
        <v>41</v>
      </c>
      <c r="E12" s="30">
        <v>40.63252854836936</v>
      </c>
      <c r="F12" s="31"/>
      <c r="G12" s="31"/>
      <c r="H12" s="129">
        <v>0.067</v>
      </c>
      <c r="I12" s="129">
        <v>0.067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191</v>
      </c>
      <c r="D13" s="38">
        <v>150</v>
      </c>
      <c r="E13" s="38">
        <v>149.84589662934826</v>
      </c>
      <c r="F13" s="39">
        <f>IF(D13&gt;0,100*E13/D13,0)</f>
        <v>99.8972644195655</v>
      </c>
      <c r="G13" s="40"/>
      <c r="H13" s="127">
        <v>0.263</v>
      </c>
      <c r="I13" s="128">
        <v>0.265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61</v>
      </c>
      <c r="D17" s="38">
        <v>28</v>
      </c>
      <c r="E17" s="38">
        <v>28</v>
      </c>
      <c r="F17" s="39">
        <f>IF(D17&gt;0,100*E17/D17,0)</f>
        <v>100</v>
      </c>
      <c r="G17" s="40"/>
      <c r="H17" s="127">
        <v>0.061</v>
      </c>
      <c r="I17" s="128">
        <v>0.042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7206</v>
      </c>
      <c r="D19" s="30">
        <v>6650</v>
      </c>
      <c r="E19" s="30">
        <v>6763</v>
      </c>
      <c r="F19" s="31"/>
      <c r="G19" s="31"/>
      <c r="H19" s="129">
        <v>33.868</v>
      </c>
      <c r="I19" s="129">
        <v>27.93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7206</v>
      </c>
      <c r="D22" s="38">
        <v>6650</v>
      </c>
      <c r="E22" s="38">
        <v>6763</v>
      </c>
      <c r="F22" s="39">
        <f>IF(D22&gt;0,100*E22/D22,0)</f>
        <v>101.69924812030075</v>
      </c>
      <c r="G22" s="40"/>
      <c r="H22" s="127">
        <v>33.868</v>
      </c>
      <c r="I22" s="128">
        <v>27.93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8140</v>
      </c>
      <c r="D24" s="38">
        <v>9239</v>
      </c>
      <c r="E24" s="38">
        <v>8450</v>
      </c>
      <c r="F24" s="39">
        <f>IF(D24&gt;0,100*E24/D24,0)</f>
        <v>91.4601147310315</v>
      </c>
      <c r="G24" s="40"/>
      <c r="H24" s="127">
        <v>35.534</v>
      </c>
      <c r="I24" s="128">
        <v>42.881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318</v>
      </c>
      <c r="D26" s="38">
        <v>245</v>
      </c>
      <c r="E26" s="38">
        <v>250</v>
      </c>
      <c r="F26" s="39">
        <f>IF(D26&gt;0,100*E26/D26,0)</f>
        <v>102.04081632653062</v>
      </c>
      <c r="G26" s="40"/>
      <c r="H26" s="127">
        <v>1.59</v>
      </c>
      <c r="I26" s="128">
        <v>0.8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1802</v>
      </c>
      <c r="D28" s="30">
        <v>1475</v>
      </c>
      <c r="E28" s="30">
        <v>1400</v>
      </c>
      <c r="F28" s="31"/>
      <c r="G28" s="31"/>
      <c r="H28" s="129">
        <v>6.159</v>
      </c>
      <c r="I28" s="129">
        <v>4.627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20244</v>
      </c>
      <c r="D29" s="30">
        <v>16269</v>
      </c>
      <c r="E29" s="30">
        <v>15864</v>
      </c>
      <c r="F29" s="31"/>
      <c r="G29" s="31"/>
      <c r="H29" s="129">
        <v>47.183</v>
      </c>
      <c r="I29" s="129">
        <v>17.707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10033</v>
      </c>
      <c r="D30" s="30">
        <v>6448</v>
      </c>
      <c r="E30" s="30">
        <v>6448</v>
      </c>
      <c r="F30" s="31"/>
      <c r="G30" s="31"/>
      <c r="H30" s="129">
        <v>12.42</v>
      </c>
      <c r="I30" s="129">
        <v>6.952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32079</v>
      </c>
      <c r="D31" s="38">
        <v>24192</v>
      </c>
      <c r="E31" s="38">
        <v>23712</v>
      </c>
      <c r="F31" s="39">
        <f>IF(D31&gt;0,100*E31/D31,0)</f>
        <v>98.01587301587301</v>
      </c>
      <c r="G31" s="40"/>
      <c r="H31" s="127">
        <v>65.762</v>
      </c>
      <c r="I31" s="128">
        <v>29.286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2464</v>
      </c>
      <c r="D33" s="30">
        <v>2250</v>
      </c>
      <c r="E33" s="30">
        <v>1750</v>
      </c>
      <c r="F33" s="31"/>
      <c r="G33" s="31"/>
      <c r="H33" s="129">
        <v>6.467</v>
      </c>
      <c r="I33" s="129">
        <v>5.1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4664</v>
      </c>
      <c r="D34" s="30">
        <v>4998</v>
      </c>
      <c r="E34" s="30">
        <v>4468</v>
      </c>
      <c r="F34" s="31"/>
      <c r="G34" s="31"/>
      <c r="H34" s="129">
        <v>11.874</v>
      </c>
      <c r="I34" s="129">
        <v>12.698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3975</v>
      </c>
      <c r="D35" s="30">
        <v>3000</v>
      </c>
      <c r="E35" s="30">
        <v>2500</v>
      </c>
      <c r="F35" s="31"/>
      <c r="G35" s="31"/>
      <c r="H35" s="129">
        <v>8.048</v>
      </c>
      <c r="I35" s="129">
        <v>5.4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1226</v>
      </c>
      <c r="D36" s="30">
        <v>1370</v>
      </c>
      <c r="E36" s="30">
        <v>1239</v>
      </c>
      <c r="F36" s="31"/>
      <c r="G36" s="31"/>
      <c r="H36" s="129">
        <v>2.902</v>
      </c>
      <c r="I36" s="129">
        <v>2.595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12329</v>
      </c>
      <c r="D37" s="38">
        <v>11618</v>
      </c>
      <c r="E37" s="38">
        <v>9957</v>
      </c>
      <c r="F37" s="39">
        <f>IF(D37&gt;0,100*E37/D37,0)</f>
        <v>85.70321914270959</v>
      </c>
      <c r="G37" s="40"/>
      <c r="H37" s="127">
        <v>29.291000000000004</v>
      </c>
      <c r="I37" s="128">
        <v>25.793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17182</v>
      </c>
      <c r="D39" s="38">
        <v>17182</v>
      </c>
      <c r="E39" s="38">
        <v>18755</v>
      </c>
      <c r="F39" s="39">
        <f>IF(D39&gt;0,100*E39/D39,0)</f>
        <v>109.15492957746478</v>
      </c>
      <c r="G39" s="40"/>
      <c r="H39" s="127">
        <v>18.689</v>
      </c>
      <c r="I39" s="128">
        <v>18.689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879</v>
      </c>
      <c r="D41" s="30">
        <v>1594</v>
      </c>
      <c r="E41" s="30">
        <v>1130</v>
      </c>
      <c r="F41" s="31"/>
      <c r="G41" s="31"/>
      <c r="H41" s="129">
        <v>2.188</v>
      </c>
      <c r="I41" s="129">
        <v>1.487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6596</v>
      </c>
      <c r="D42" s="30">
        <v>7269</v>
      </c>
      <c r="E42" s="30">
        <v>7600</v>
      </c>
      <c r="F42" s="31"/>
      <c r="G42" s="31"/>
      <c r="H42" s="129">
        <v>24.205</v>
      </c>
      <c r="I42" s="129">
        <v>24.031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12835</v>
      </c>
      <c r="D43" s="30">
        <v>9782</v>
      </c>
      <c r="E43" s="30">
        <v>11300</v>
      </c>
      <c r="F43" s="31"/>
      <c r="G43" s="31"/>
      <c r="H43" s="129">
        <v>33.196</v>
      </c>
      <c r="I43" s="129">
        <v>19.585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15314</v>
      </c>
      <c r="D44" s="30">
        <v>11600</v>
      </c>
      <c r="E44" s="30">
        <v>11000</v>
      </c>
      <c r="F44" s="31"/>
      <c r="G44" s="31"/>
      <c r="H44" s="129">
        <v>45.112</v>
      </c>
      <c r="I44" s="129">
        <v>32.351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12452</v>
      </c>
      <c r="D45" s="30">
        <v>10991</v>
      </c>
      <c r="E45" s="30">
        <v>11000</v>
      </c>
      <c r="F45" s="31"/>
      <c r="G45" s="31"/>
      <c r="H45" s="129">
        <v>29.478</v>
      </c>
      <c r="I45" s="129">
        <v>17.616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1364</v>
      </c>
      <c r="D46" s="30">
        <v>1406</v>
      </c>
      <c r="E46" s="30">
        <v>1400</v>
      </c>
      <c r="F46" s="31"/>
      <c r="G46" s="31"/>
      <c r="H46" s="129">
        <v>2.498</v>
      </c>
      <c r="I46" s="129">
        <v>1.889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723</v>
      </c>
      <c r="D47" s="30">
        <v>615</v>
      </c>
      <c r="E47" s="30">
        <v>630</v>
      </c>
      <c r="F47" s="31"/>
      <c r="G47" s="31"/>
      <c r="H47" s="129">
        <v>1.631</v>
      </c>
      <c r="I47" s="129">
        <v>0.874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3441</v>
      </c>
      <c r="D48" s="30">
        <v>4749</v>
      </c>
      <c r="E48" s="30">
        <v>4800</v>
      </c>
      <c r="F48" s="31"/>
      <c r="G48" s="31"/>
      <c r="H48" s="129">
        <v>9.821</v>
      </c>
      <c r="I48" s="129">
        <v>6.056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13009</v>
      </c>
      <c r="D49" s="30">
        <v>9045</v>
      </c>
      <c r="E49" s="30">
        <v>9100</v>
      </c>
      <c r="F49" s="31"/>
      <c r="G49" s="31"/>
      <c r="H49" s="129">
        <v>38.886</v>
      </c>
      <c r="I49" s="129">
        <v>12.209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66613</v>
      </c>
      <c r="D50" s="38">
        <v>57051</v>
      </c>
      <c r="E50" s="38">
        <v>57960</v>
      </c>
      <c r="F50" s="39">
        <f>IF(D50&gt;0,100*E50/D50,0)</f>
        <v>101.59331124783088</v>
      </c>
      <c r="G50" s="40"/>
      <c r="H50" s="127">
        <v>187.015</v>
      </c>
      <c r="I50" s="128">
        <v>116.098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4379</v>
      </c>
      <c r="D52" s="38">
        <v>4380</v>
      </c>
      <c r="E52" s="38">
        <v>4379</v>
      </c>
      <c r="F52" s="39">
        <f>IF(D52&gt;0,100*E52/D52,0)</f>
        <v>99.9771689497717</v>
      </c>
      <c r="G52" s="40"/>
      <c r="H52" s="127">
        <v>9.574</v>
      </c>
      <c r="I52" s="128">
        <v>6.113682656826568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31154</v>
      </c>
      <c r="D54" s="30">
        <v>29935</v>
      </c>
      <c r="E54" s="30">
        <v>30700</v>
      </c>
      <c r="F54" s="31"/>
      <c r="G54" s="31"/>
      <c r="H54" s="129">
        <v>75.314</v>
      </c>
      <c r="I54" s="129">
        <v>36.804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65439</v>
      </c>
      <c r="D55" s="30">
        <v>67727</v>
      </c>
      <c r="E55" s="30">
        <v>67000</v>
      </c>
      <c r="F55" s="31"/>
      <c r="G55" s="31"/>
      <c r="H55" s="129">
        <v>112.543</v>
      </c>
      <c r="I55" s="129">
        <v>78.061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8517</v>
      </c>
      <c r="D56" s="30">
        <v>10550</v>
      </c>
      <c r="E56" s="30">
        <v>7500</v>
      </c>
      <c r="F56" s="31"/>
      <c r="G56" s="31"/>
      <c r="H56" s="129">
        <v>23.801</v>
      </c>
      <c r="I56" s="129">
        <v>21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3509</v>
      </c>
      <c r="D57" s="30">
        <v>3571</v>
      </c>
      <c r="E57" s="30">
        <v>3580</v>
      </c>
      <c r="F57" s="31"/>
      <c r="G57" s="31"/>
      <c r="H57" s="129">
        <v>9.151</v>
      </c>
      <c r="I57" s="129">
        <v>6.125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37272</v>
      </c>
      <c r="D58" s="30">
        <v>37128</v>
      </c>
      <c r="E58" s="30">
        <v>38104</v>
      </c>
      <c r="F58" s="31"/>
      <c r="G58" s="31"/>
      <c r="H58" s="129">
        <v>89.725</v>
      </c>
      <c r="I58" s="129">
        <v>40.695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145891</v>
      </c>
      <c r="D59" s="38">
        <v>148911</v>
      </c>
      <c r="E59" s="38">
        <v>146884</v>
      </c>
      <c r="F59" s="39">
        <f>IF(D59&gt;0,100*E59/D59,0)</f>
        <v>98.63878424025089</v>
      </c>
      <c r="G59" s="40"/>
      <c r="H59" s="127">
        <v>310.534</v>
      </c>
      <c r="I59" s="128">
        <v>182.685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2799</v>
      </c>
      <c r="D61" s="30">
        <v>2200</v>
      </c>
      <c r="E61" s="30">
        <v>3000</v>
      </c>
      <c r="F61" s="31"/>
      <c r="G61" s="31"/>
      <c r="H61" s="129">
        <v>7.454</v>
      </c>
      <c r="I61" s="129">
        <v>3.5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1007</v>
      </c>
      <c r="D62" s="30">
        <v>890</v>
      </c>
      <c r="E62" s="30">
        <v>900</v>
      </c>
      <c r="F62" s="31"/>
      <c r="G62" s="31"/>
      <c r="H62" s="129">
        <v>1.119</v>
      </c>
      <c r="I62" s="129">
        <v>0.297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1577</v>
      </c>
      <c r="D63" s="30">
        <v>1620</v>
      </c>
      <c r="E63" s="30">
        <v>1736</v>
      </c>
      <c r="F63" s="31"/>
      <c r="G63" s="31"/>
      <c r="H63" s="129">
        <v>4.033</v>
      </c>
      <c r="I63" s="129">
        <v>0.7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5383</v>
      </c>
      <c r="D64" s="38">
        <v>4710</v>
      </c>
      <c r="E64" s="38">
        <v>5636</v>
      </c>
      <c r="F64" s="39">
        <f>IF(D64&gt;0,100*E64/D64,0)</f>
        <v>119.66029723991507</v>
      </c>
      <c r="G64" s="40"/>
      <c r="H64" s="127">
        <v>12.606000000000002</v>
      </c>
      <c r="I64" s="128">
        <v>4.497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16228</v>
      </c>
      <c r="D66" s="38">
        <v>11684</v>
      </c>
      <c r="E66" s="38">
        <v>14371</v>
      </c>
      <c r="F66" s="39">
        <f>IF(D66&gt;0,100*E66/D66,0)</f>
        <v>122.99726121191372</v>
      </c>
      <c r="G66" s="40"/>
      <c r="H66" s="127">
        <v>22.072</v>
      </c>
      <c r="I66" s="128">
        <v>15.892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36944</v>
      </c>
      <c r="D68" s="30">
        <v>43500</v>
      </c>
      <c r="E68" s="30">
        <v>44000</v>
      </c>
      <c r="F68" s="31"/>
      <c r="G68" s="31"/>
      <c r="H68" s="129">
        <v>55.526</v>
      </c>
      <c r="I68" s="129">
        <v>51.4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8527</v>
      </c>
      <c r="D69" s="30">
        <v>8300</v>
      </c>
      <c r="E69" s="30">
        <v>8500</v>
      </c>
      <c r="F69" s="31"/>
      <c r="G69" s="31"/>
      <c r="H69" s="129">
        <v>11.375</v>
      </c>
      <c r="I69" s="129">
        <v>8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45471</v>
      </c>
      <c r="D70" s="38">
        <v>51800</v>
      </c>
      <c r="E70" s="38">
        <v>52500</v>
      </c>
      <c r="F70" s="39">
        <f>IF(D70&gt;0,100*E70/D70,0)</f>
        <v>101.35135135135135</v>
      </c>
      <c r="G70" s="40"/>
      <c r="H70" s="127">
        <v>66.90100000000001</v>
      </c>
      <c r="I70" s="128">
        <v>59.4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3259</v>
      </c>
      <c r="D72" s="30">
        <v>3565</v>
      </c>
      <c r="E72" s="30">
        <v>3576</v>
      </c>
      <c r="F72" s="31"/>
      <c r="G72" s="31"/>
      <c r="H72" s="129">
        <v>3.982</v>
      </c>
      <c r="I72" s="129">
        <v>0.805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9216</v>
      </c>
      <c r="D73" s="30">
        <v>9100</v>
      </c>
      <c r="E73" s="30">
        <v>9100</v>
      </c>
      <c r="F73" s="31"/>
      <c r="G73" s="31"/>
      <c r="H73" s="129">
        <v>23.289</v>
      </c>
      <c r="I73" s="129">
        <v>33.75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20987</v>
      </c>
      <c r="D74" s="30">
        <v>19571</v>
      </c>
      <c r="E74" s="30">
        <v>19570</v>
      </c>
      <c r="F74" s="31"/>
      <c r="G74" s="31"/>
      <c r="H74" s="129">
        <v>32.418</v>
      </c>
      <c r="I74" s="129">
        <v>37.5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23680</v>
      </c>
      <c r="D75" s="30">
        <v>23353.001999999997</v>
      </c>
      <c r="E75" s="30">
        <v>23333</v>
      </c>
      <c r="F75" s="31"/>
      <c r="G75" s="31"/>
      <c r="H75" s="129">
        <v>50.644</v>
      </c>
      <c r="I75" s="129">
        <v>22.174881459615936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1480</v>
      </c>
      <c r="D76" s="30">
        <v>2028</v>
      </c>
      <c r="E76" s="30">
        <v>1700</v>
      </c>
      <c r="F76" s="31"/>
      <c r="G76" s="31"/>
      <c r="H76" s="129">
        <v>2.664</v>
      </c>
      <c r="I76" s="129">
        <v>3.3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3799</v>
      </c>
      <c r="D77" s="30">
        <v>4420</v>
      </c>
      <c r="E77" s="30">
        <v>3921</v>
      </c>
      <c r="F77" s="31"/>
      <c r="G77" s="31"/>
      <c r="H77" s="129">
        <v>5.341</v>
      </c>
      <c r="I77" s="129">
        <v>5.98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8242</v>
      </c>
      <c r="D78" s="30">
        <v>8290</v>
      </c>
      <c r="E78" s="30">
        <v>8300</v>
      </c>
      <c r="F78" s="31"/>
      <c r="G78" s="31"/>
      <c r="H78" s="129">
        <v>17.318</v>
      </c>
      <c r="I78" s="129">
        <v>15.088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12008</v>
      </c>
      <c r="D79" s="30">
        <v>11712</v>
      </c>
      <c r="E79" s="30">
        <v>11300</v>
      </c>
      <c r="F79" s="31"/>
      <c r="G79" s="31"/>
      <c r="H79" s="129">
        <v>28.013</v>
      </c>
      <c r="I79" s="129">
        <v>21.318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82671</v>
      </c>
      <c r="D80" s="38">
        <v>82039.002</v>
      </c>
      <c r="E80" s="38">
        <v>80800</v>
      </c>
      <c r="F80" s="39">
        <f>IF(D80&gt;0,100*E80/D80,0)</f>
        <v>98.4897402823111</v>
      </c>
      <c r="G80" s="40"/>
      <c r="H80" s="127">
        <v>163.669</v>
      </c>
      <c r="I80" s="128">
        <v>139.91588145961595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</v>
      </c>
      <c r="D82" s="30"/>
      <c r="E82" s="30"/>
      <c r="F82" s="31"/>
      <c r="G82" s="31"/>
      <c r="H82" s="129">
        <v>0.001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331</v>
      </c>
      <c r="D83" s="30">
        <v>330</v>
      </c>
      <c r="E83" s="30">
        <v>330</v>
      </c>
      <c r="F83" s="31"/>
      <c r="G83" s="31"/>
      <c r="H83" s="129">
        <v>0.232</v>
      </c>
      <c r="I83" s="129">
        <v>0.23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332</v>
      </c>
      <c r="D84" s="38">
        <v>330</v>
      </c>
      <c r="E84" s="38">
        <v>330</v>
      </c>
      <c r="F84" s="39">
        <f>IF(D84&gt;0,100*E84/D84,0)</f>
        <v>100</v>
      </c>
      <c r="G84" s="40"/>
      <c r="H84" s="127">
        <v>0.233</v>
      </c>
      <c r="I84" s="128">
        <v>0.23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444474</v>
      </c>
      <c r="D86" s="30">
        <v>430209.002</v>
      </c>
      <c r="E86" s="30">
        <v>430924.8458966294</v>
      </c>
      <c r="F86" s="31">
        <f>IF(D86&gt;0,100*E86/D86,0)</f>
        <v>100.16639444858232</v>
      </c>
      <c r="G86" s="31"/>
      <c r="H86" s="129">
        <v>957.6619999999999</v>
      </c>
      <c r="I86" s="129">
        <v>670.5175641164426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444474</v>
      </c>
      <c r="D89" s="53">
        <v>430209.002</v>
      </c>
      <c r="E89" s="53">
        <v>430924.8458966294</v>
      </c>
      <c r="F89" s="54">
        <f>IF(D89&gt;0,100*E89/D89,0)</f>
        <v>100.16639444858232</v>
      </c>
      <c r="G89" s="40"/>
      <c r="H89" s="132">
        <v>957.6619999999999</v>
      </c>
      <c r="I89" s="133">
        <v>670.5175641164426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7"/>
  <sheetViews>
    <sheetView zoomScalePageLayoutView="70" workbookViewId="0" topLeftCell="A61">
      <selection activeCell="F39" sqref="F3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78</v>
      </c>
      <c r="D9" s="30">
        <v>59</v>
      </c>
      <c r="E9" s="30">
        <v>58.648143776705375</v>
      </c>
      <c r="F9" s="31"/>
      <c r="G9" s="31"/>
      <c r="H9" s="129">
        <v>0.154</v>
      </c>
      <c r="I9" s="129">
        <v>0.154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914</v>
      </c>
      <c r="D10" s="30">
        <v>862</v>
      </c>
      <c r="E10" s="30">
        <v>862.0184893709975</v>
      </c>
      <c r="F10" s="31"/>
      <c r="G10" s="31"/>
      <c r="H10" s="129">
        <v>1.325</v>
      </c>
      <c r="I10" s="129">
        <v>1.326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5431</v>
      </c>
      <c r="D11" s="30">
        <v>5175</v>
      </c>
      <c r="E11" s="30">
        <v>5175.004281389003</v>
      </c>
      <c r="F11" s="31"/>
      <c r="G11" s="31"/>
      <c r="H11" s="129">
        <v>8.912</v>
      </c>
      <c r="I11" s="129">
        <v>8.487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59</v>
      </c>
      <c r="D12" s="30">
        <v>42</v>
      </c>
      <c r="E12" s="30">
        <v>41.956233884364735</v>
      </c>
      <c r="F12" s="31"/>
      <c r="G12" s="31"/>
      <c r="H12" s="129">
        <v>0.103</v>
      </c>
      <c r="I12" s="129">
        <v>0.103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6482</v>
      </c>
      <c r="D13" s="38">
        <v>6138</v>
      </c>
      <c r="E13" s="38">
        <v>6137.62714842107</v>
      </c>
      <c r="F13" s="39">
        <f>IF(D13&gt;0,100*E13/D13,0)</f>
        <v>99.99392552005654</v>
      </c>
      <c r="G13" s="40"/>
      <c r="H13" s="127">
        <v>10.494</v>
      </c>
      <c r="I13" s="128">
        <v>10.07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41</v>
      </c>
      <c r="D17" s="38">
        <v>20</v>
      </c>
      <c r="E17" s="38">
        <v>20</v>
      </c>
      <c r="F17" s="39">
        <f>IF(D17&gt;0,100*E17/D17,0)</f>
        <v>100</v>
      </c>
      <c r="G17" s="40"/>
      <c r="H17" s="127">
        <v>0.049</v>
      </c>
      <c r="I17" s="128">
        <v>0.036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212</v>
      </c>
      <c r="D19" s="30">
        <v>424</v>
      </c>
      <c r="E19" s="30">
        <v>336</v>
      </c>
      <c r="F19" s="31"/>
      <c r="G19" s="31"/>
      <c r="H19" s="129">
        <v>0.89</v>
      </c>
      <c r="I19" s="129">
        <v>1.569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212</v>
      </c>
      <c r="D22" s="38">
        <v>424</v>
      </c>
      <c r="E22" s="38">
        <v>336</v>
      </c>
      <c r="F22" s="39">
        <f>IF(D22&gt;0,100*E22/D22,0)</f>
        <v>79.24528301886792</v>
      </c>
      <c r="G22" s="40"/>
      <c r="H22" s="127">
        <v>0.89</v>
      </c>
      <c r="I22" s="128">
        <v>1.569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177</v>
      </c>
      <c r="D24" s="38">
        <v>228</v>
      </c>
      <c r="E24" s="38">
        <v>225</v>
      </c>
      <c r="F24" s="39">
        <f>IF(D24&gt;0,100*E24/D24,0)</f>
        <v>98.6842105263158</v>
      </c>
      <c r="G24" s="40"/>
      <c r="H24" s="127">
        <v>0.52</v>
      </c>
      <c r="I24" s="128">
        <v>0.524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130</v>
      </c>
      <c r="D26" s="38">
        <v>200</v>
      </c>
      <c r="E26" s="38">
        <v>200</v>
      </c>
      <c r="F26" s="39">
        <f>IF(D26&gt;0,100*E26/D26,0)</f>
        <v>100</v>
      </c>
      <c r="G26" s="40"/>
      <c r="H26" s="127">
        <v>0.549</v>
      </c>
      <c r="I26" s="128">
        <v>0.55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414</v>
      </c>
      <c r="D28" s="30">
        <v>458</v>
      </c>
      <c r="E28" s="30">
        <v>550</v>
      </c>
      <c r="F28" s="31"/>
      <c r="G28" s="31"/>
      <c r="H28" s="129">
        <v>1.258</v>
      </c>
      <c r="I28" s="129">
        <v>1.282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11699</v>
      </c>
      <c r="D29" s="30">
        <v>8323</v>
      </c>
      <c r="E29" s="30">
        <v>9868</v>
      </c>
      <c r="F29" s="31"/>
      <c r="G29" s="31"/>
      <c r="H29" s="129">
        <v>33.366</v>
      </c>
      <c r="I29" s="129">
        <v>14.923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4506</v>
      </c>
      <c r="D30" s="30">
        <v>2862</v>
      </c>
      <c r="E30" s="30">
        <v>2862</v>
      </c>
      <c r="F30" s="31"/>
      <c r="G30" s="31"/>
      <c r="H30" s="129">
        <v>6.345</v>
      </c>
      <c r="I30" s="129">
        <v>4.299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16619</v>
      </c>
      <c r="D31" s="38">
        <v>11643</v>
      </c>
      <c r="E31" s="38">
        <v>13280</v>
      </c>
      <c r="F31" s="39">
        <f>IF(D31&gt;0,100*E31/D31,0)</f>
        <v>114.05995018466031</v>
      </c>
      <c r="G31" s="40"/>
      <c r="H31" s="127">
        <v>40.969</v>
      </c>
      <c r="I31" s="128">
        <v>20.503999999999998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31</v>
      </c>
      <c r="D33" s="30">
        <v>40</v>
      </c>
      <c r="E33" s="30">
        <v>45</v>
      </c>
      <c r="F33" s="31"/>
      <c r="G33" s="31"/>
      <c r="H33" s="129">
        <v>0.101</v>
      </c>
      <c r="I33" s="129">
        <v>0.155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18</v>
      </c>
      <c r="E34" s="30">
        <v>325</v>
      </c>
      <c r="F34" s="31"/>
      <c r="G34" s="31"/>
      <c r="H34" s="129">
        <v>0.022</v>
      </c>
      <c r="I34" s="129">
        <v>0.032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251</v>
      </c>
      <c r="D35" s="30">
        <v>450</v>
      </c>
      <c r="E35" s="30">
        <v>400</v>
      </c>
      <c r="F35" s="31"/>
      <c r="G35" s="31"/>
      <c r="H35" s="129">
        <v>1.002</v>
      </c>
      <c r="I35" s="129">
        <v>1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294</v>
      </c>
      <c r="D37" s="38">
        <v>508</v>
      </c>
      <c r="E37" s="38">
        <v>770</v>
      </c>
      <c r="F37" s="39">
        <f>IF(D37&gt;0,100*E37/D37,0)</f>
        <v>151.5748031496063</v>
      </c>
      <c r="G37" s="40"/>
      <c r="H37" s="127">
        <v>1.125</v>
      </c>
      <c r="I37" s="128">
        <v>1.187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11454</v>
      </c>
      <c r="D41" s="30">
        <v>13035</v>
      </c>
      <c r="E41" s="30">
        <v>13470</v>
      </c>
      <c r="F41" s="31"/>
      <c r="G41" s="31"/>
      <c r="H41" s="129">
        <v>26.112</v>
      </c>
      <c r="I41" s="129">
        <v>14.584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3699</v>
      </c>
      <c r="D42" s="30">
        <v>2396</v>
      </c>
      <c r="E42" s="30">
        <v>2125</v>
      </c>
      <c r="F42" s="31"/>
      <c r="G42" s="31"/>
      <c r="H42" s="129">
        <v>12.888</v>
      </c>
      <c r="I42" s="129">
        <v>6.396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9627</v>
      </c>
      <c r="D43" s="30">
        <v>8209</v>
      </c>
      <c r="E43" s="30">
        <v>9700</v>
      </c>
      <c r="F43" s="31"/>
      <c r="G43" s="31"/>
      <c r="H43" s="129">
        <v>17.957</v>
      </c>
      <c r="I43" s="129">
        <v>13.304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18373</v>
      </c>
      <c r="D44" s="30">
        <v>16336</v>
      </c>
      <c r="E44" s="30">
        <v>15450</v>
      </c>
      <c r="F44" s="31"/>
      <c r="G44" s="31"/>
      <c r="H44" s="129">
        <v>40.39</v>
      </c>
      <c r="I44" s="129">
        <v>41.083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11244</v>
      </c>
      <c r="D45" s="30">
        <v>10072</v>
      </c>
      <c r="E45" s="30">
        <v>10200</v>
      </c>
      <c r="F45" s="31"/>
      <c r="G45" s="31"/>
      <c r="H45" s="129">
        <v>25.403</v>
      </c>
      <c r="I45" s="129">
        <v>13.496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12144</v>
      </c>
      <c r="D46" s="30">
        <v>10350</v>
      </c>
      <c r="E46" s="30">
        <v>10300</v>
      </c>
      <c r="F46" s="31"/>
      <c r="G46" s="31"/>
      <c r="H46" s="129">
        <v>36.728</v>
      </c>
      <c r="I46" s="129">
        <v>15.575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11077</v>
      </c>
      <c r="D47" s="30">
        <v>8449</v>
      </c>
      <c r="E47" s="30">
        <v>11120</v>
      </c>
      <c r="F47" s="31"/>
      <c r="G47" s="31"/>
      <c r="H47" s="129">
        <v>30.03</v>
      </c>
      <c r="I47" s="129">
        <v>20.446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13869</v>
      </c>
      <c r="D48" s="30">
        <v>13698</v>
      </c>
      <c r="E48" s="30">
        <v>14000</v>
      </c>
      <c r="F48" s="31"/>
      <c r="G48" s="31"/>
      <c r="H48" s="129">
        <v>51.77</v>
      </c>
      <c r="I48" s="129">
        <v>31.069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9495</v>
      </c>
      <c r="D49" s="30">
        <v>7075</v>
      </c>
      <c r="E49" s="30">
        <v>6950</v>
      </c>
      <c r="F49" s="31"/>
      <c r="G49" s="31"/>
      <c r="H49" s="129">
        <v>29.943</v>
      </c>
      <c r="I49" s="129">
        <v>10.653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100982</v>
      </c>
      <c r="D50" s="38">
        <v>89620</v>
      </c>
      <c r="E50" s="38">
        <v>93315</v>
      </c>
      <c r="F50" s="39">
        <f>IF(D50&gt;0,100*E50/D50,0)</f>
        <v>104.12296362419103</v>
      </c>
      <c r="G50" s="40"/>
      <c r="H50" s="127">
        <v>271.221</v>
      </c>
      <c r="I50" s="128">
        <v>166.60599999999997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1548</v>
      </c>
      <c r="D52" s="38">
        <v>1550</v>
      </c>
      <c r="E52" s="38">
        <v>1548</v>
      </c>
      <c r="F52" s="39">
        <f>IF(D52&gt;0,100*E52/D52,0)</f>
        <v>99.87096774193549</v>
      </c>
      <c r="G52" s="40"/>
      <c r="H52" s="127">
        <v>6.765</v>
      </c>
      <c r="I52" s="128">
        <v>2.338385944014294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10754</v>
      </c>
      <c r="D54" s="30">
        <v>7605</v>
      </c>
      <c r="E54" s="30">
        <v>8700</v>
      </c>
      <c r="F54" s="31"/>
      <c r="G54" s="31"/>
      <c r="H54" s="129">
        <v>18.245</v>
      </c>
      <c r="I54" s="129">
        <v>7.574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1623</v>
      </c>
      <c r="D55" s="30">
        <v>1434</v>
      </c>
      <c r="E55" s="30">
        <v>1600</v>
      </c>
      <c r="F55" s="31"/>
      <c r="G55" s="31"/>
      <c r="H55" s="129">
        <v>1.992</v>
      </c>
      <c r="I55" s="129">
        <v>1.195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2842</v>
      </c>
      <c r="D56" s="30">
        <v>1360</v>
      </c>
      <c r="E56" s="30">
        <v>2000</v>
      </c>
      <c r="F56" s="31"/>
      <c r="G56" s="31"/>
      <c r="H56" s="129">
        <v>7.099</v>
      </c>
      <c r="I56" s="129">
        <v>2.448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2799</v>
      </c>
      <c r="D57" s="30">
        <v>3143</v>
      </c>
      <c r="E57" s="30">
        <v>3109</v>
      </c>
      <c r="F57" s="31"/>
      <c r="G57" s="31"/>
      <c r="H57" s="129">
        <v>5.602</v>
      </c>
      <c r="I57" s="129">
        <v>4.664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7781</v>
      </c>
      <c r="D58" s="30">
        <v>6198</v>
      </c>
      <c r="E58" s="30">
        <v>6205</v>
      </c>
      <c r="F58" s="31"/>
      <c r="G58" s="31"/>
      <c r="H58" s="129">
        <v>13.725</v>
      </c>
      <c r="I58" s="129">
        <v>5.548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25799</v>
      </c>
      <c r="D59" s="38">
        <v>19740</v>
      </c>
      <c r="E59" s="38">
        <v>21614</v>
      </c>
      <c r="F59" s="39">
        <f>IF(D59&gt;0,100*E59/D59,0)</f>
        <v>109.49341438703141</v>
      </c>
      <c r="G59" s="40"/>
      <c r="H59" s="127">
        <v>46.663000000000004</v>
      </c>
      <c r="I59" s="128">
        <v>21.429000000000002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39</v>
      </c>
      <c r="D61" s="30">
        <v>20</v>
      </c>
      <c r="E61" s="30">
        <v>50</v>
      </c>
      <c r="F61" s="31"/>
      <c r="G61" s="31"/>
      <c r="H61" s="129">
        <v>0.035</v>
      </c>
      <c r="I61" s="129">
        <v>0.01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422</v>
      </c>
      <c r="D62" s="30">
        <v>410</v>
      </c>
      <c r="E62" s="30">
        <v>450</v>
      </c>
      <c r="F62" s="31"/>
      <c r="G62" s="31"/>
      <c r="H62" s="129">
        <v>0.413</v>
      </c>
      <c r="I62" s="129">
        <v>0.12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246</v>
      </c>
      <c r="D63" s="30">
        <v>248</v>
      </c>
      <c r="E63" s="30">
        <v>248</v>
      </c>
      <c r="F63" s="31"/>
      <c r="G63" s="31"/>
      <c r="H63" s="129">
        <v>0.543</v>
      </c>
      <c r="I63" s="129">
        <v>0.064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707</v>
      </c>
      <c r="D64" s="38">
        <v>678</v>
      </c>
      <c r="E64" s="38">
        <v>748</v>
      </c>
      <c r="F64" s="39">
        <f>IF(D64&gt;0,100*E64/D64,0)</f>
        <v>110.3244837758112</v>
      </c>
      <c r="G64" s="40"/>
      <c r="H64" s="127">
        <v>0.991</v>
      </c>
      <c r="I64" s="128">
        <v>0.194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1035</v>
      </c>
      <c r="D66" s="38">
        <v>850</v>
      </c>
      <c r="E66" s="38">
        <v>1035</v>
      </c>
      <c r="F66" s="39">
        <f>IF(D66&gt;0,100*E66/D66,0)</f>
        <v>121.76470588235294</v>
      </c>
      <c r="G66" s="40"/>
      <c r="H66" s="127">
        <v>0.857</v>
      </c>
      <c r="I66" s="128">
        <v>0.77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203</v>
      </c>
      <c r="D68" s="30">
        <v>450</v>
      </c>
      <c r="E68" s="30">
        <v>500</v>
      </c>
      <c r="F68" s="31"/>
      <c r="G68" s="31"/>
      <c r="H68" s="129">
        <v>0.168</v>
      </c>
      <c r="I68" s="129">
        <v>0.36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58</v>
      </c>
      <c r="D69" s="30">
        <v>100</v>
      </c>
      <c r="E69" s="30">
        <v>100</v>
      </c>
      <c r="F69" s="31"/>
      <c r="G69" s="31"/>
      <c r="H69" s="129">
        <v>0.048</v>
      </c>
      <c r="I69" s="129">
        <v>0.08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261</v>
      </c>
      <c r="D70" s="38">
        <v>550</v>
      </c>
      <c r="E70" s="38">
        <v>600</v>
      </c>
      <c r="F70" s="39">
        <f>IF(D70&gt;0,100*E70/D70,0)</f>
        <v>109.0909090909091</v>
      </c>
      <c r="G70" s="40"/>
      <c r="H70" s="127">
        <v>0.21600000000000003</v>
      </c>
      <c r="I70" s="128">
        <v>0.44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134</v>
      </c>
      <c r="D72" s="30">
        <v>25</v>
      </c>
      <c r="E72" s="30">
        <v>34</v>
      </c>
      <c r="F72" s="31"/>
      <c r="G72" s="31"/>
      <c r="H72" s="129">
        <v>0.161</v>
      </c>
      <c r="I72" s="129">
        <v>0.013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1</v>
      </c>
      <c r="D73" s="30"/>
      <c r="E73" s="30">
        <v>153</v>
      </c>
      <c r="F73" s="31"/>
      <c r="G73" s="31"/>
      <c r="H73" s="129">
        <v>0.002</v>
      </c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>
        <v>84</v>
      </c>
      <c r="D74" s="30">
        <v>118</v>
      </c>
      <c r="E74" s="30">
        <v>120</v>
      </c>
      <c r="F74" s="31"/>
      <c r="G74" s="31"/>
      <c r="H74" s="129">
        <v>0.084</v>
      </c>
      <c r="I74" s="129">
        <v>0.118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612</v>
      </c>
      <c r="D75" s="30">
        <v>612</v>
      </c>
      <c r="E75" s="30">
        <v>922</v>
      </c>
      <c r="F75" s="31"/>
      <c r="G75" s="31"/>
      <c r="H75" s="129">
        <v>1.263</v>
      </c>
      <c r="I75" s="129">
        <v>0.333925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40</v>
      </c>
      <c r="D76" s="30">
        <v>86</v>
      </c>
      <c r="E76" s="30">
        <v>80</v>
      </c>
      <c r="F76" s="31"/>
      <c r="G76" s="31"/>
      <c r="H76" s="129">
        <v>0.048</v>
      </c>
      <c r="I76" s="129">
        <v>0.043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25</v>
      </c>
      <c r="D77" s="30">
        <v>9</v>
      </c>
      <c r="E77" s="30">
        <v>144</v>
      </c>
      <c r="F77" s="31"/>
      <c r="G77" s="31"/>
      <c r="H77" s="129">
        <v>0.033</v>
      </c>
      <c r="I77" s="129">
        <v>0.01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19</v>
      </c>
      <c r="D78" s="30">
        <v>67</v>
      </c>
      <c r="E78" s="30">
        <v>75</v>
      </c>
      <c r="F78" s="31"/>
      <c r="G78" s="31"/>
      <c r="H78" s="129">
        <v>0.019</v>
      </c>
      <c r="I78" s="129">
        <v>0.054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320</v>
      </c>
      <c r="D79" s="30">
        <v>750</v>
      </c>
      <c r="E79" s="30">
        <v>725</v>
      </c>
      <c r="F79" s="31"/>
      <c r="G79" s="31"/>
      <c r="H79" s="129">
        <v>1.033</v>
      </c>
      <c r="I79" s="129">
        <v>1.906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1235</v>
      </c>
      <c r="D80" s="38">
        <v>1667</v>
      </c>
      <c r="E80" s="38">
        <v>2253</v>
      </c>
      <c r="F80" s="39">
        <f>IF(D80&gt;0,100*E80/D80,0)</f>
        <v>135.15296940611879</v>
      </c>
      <c r="G80" s="40"/>
      <c r="H80" s="127">
        <v>2.643</v>
      </c>
      <c r="I80" s="128">
        <v>2.477925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112</v>
      </c>
      <c r="D83" s="30">
        <v>110</v>
      </c>
      <c r="E83" s="30">
        <v>110</v>
      </c>
      <c r="F83" s="31"/>
      <c r="G83" s="31"/>
      <c r="H83" s="129">
        <v>0.078</v>
      </c>
      <c r="I83" s="129">
        <v>0.077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112</v>
      </c>
      <c r="D84" s="38">
        <v>110</v>
      </c>
      <c r="E84" s="38">
        <v>110</v>
      </c>
      <c r="F84" s="39">
        <f>IF(D84&gt;0,100*E84/D84,0)</f>
        <v>100</v>
      </c>
      <c r="G84" s="40"/>
      <c r="H84" s="127">
        <v>0.078</v>
      </c>
      <c r="I84" s="128">
        <v>0.077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155634</v>
      </c>
      <c r="D86" s="30">
        <v>133926</v>
      </c>
      <c r="E86" s="30">
        <v>142191.62714842107</v>
      </c>
      <c r="F86" s="31">
        <f>IF(D86&gt;0,100*E86/D86,0)</f>
        <v>106.17178676912704</v>
      </c>
      <c r="G86" s="31"/>
      <c r="H86" s="129">
        <v>384.03</v>
      </c>
      <c r="I86" s="129">
        <v>228.77231094401427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155634</v>
      </c>
      <c r="D89" s="53">
        <v>133926</v>
      </c>
      <c r="E89" s="53">
        <v>142191.62714842107</v>
      </c>
      <c r="F89" s="54">
        <f>IF(D89&gt;0,100*E89/D89,0)</f>
        <v>106.17178676912704</v>
      </c>
      <c r="G89" s="40"/>
      <c r="H89" s="132">
        <v>384.03</v>
      </c>
      <c r="I89" s="133">
        <v>228.77231094401427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7"/>
  <sheetViews>
    <sheetView zoomScalePageLayoutView="70" workbookViewId="0" topLeftCell="A61">
      <selection activeCell="I84" sqref="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>
        <v>95</v>
      </c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>
        <v>95</v>
      </c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357</v>
      </c>
      <c r="D24" s="38">
        <v>568</v>
      </c>
      <c r="E24" s="38">
        <v>470</v>
      </c>
      <c r="F24" s="39">
        <f>IF(D24&gt;0,100*E24/D24,0)</f>
        <v>82.74647887323944</v>
      </c>
      <c r="G24" s="40"/>
      <c r="H24" s="127">
        <v>1.36</v>
      </c>
      <c r="I24" s="128">
        <v>1.775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1287</v>
      </c>
      <c r="D26" s="38">
        <v>1000</v>
      </c>
      <c r="E26" s="38">
        <v>1200</v>
      </c>
      <c r="F26" s="39">
        <f>IF(D26&gt;0,100*E26/D26,0)</f>
        <v>120</v>
      </c>
      <c r="G26" s="40"/>
      <c r="H26" s="127">
        <v>6.223</v>
      </c>
      <c r="I26" s="128">
        <v>4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2503</v>
      </c>
      <c r="D28" s="30">
        <v>3910</v>
      </c>
      <c r="E28" s="30">
        <v>3910</v>
      </c>
      <c r="F28" s="31"/>
      <c r="G28" s="31"/>
      <c r="H28" s="129">
        <v>9.226</v>
      </c>
      <c r="I28" s="129">
        <v>13.957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4882</v>
      </c>
      <c r="D29" s="30">
        <v>7314</v>
      </c>
      <c r="E29" s="30">
        <v>8572</v>
      </c>
      <c r="F29" s="31"/>
      <c r="G29" s="31"/>
      <c r="H29" s="129">
        <v>15.027</v>
      </c>
      <c r="I29" s="129">
        <v>12.842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3641</v>
      </c>
      <c r="D30" s="30">
        <v>5173</v>
      </c>
      <c r="E30" s="30">
        <v>5173</v>
      </c>
      <c r="F30" s="31"/>
      <c r="G30" s="31"/>
      <c r="H30" s="129">
        <v>3.818</v>
      </c>
      <c r="I30" s="129">
        <v>7.994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11026</v>
      </c>
      <c r="D31" s="38">
        <v>16397</v>
      </c>
      <c r="E31" s="38">
        <v>17655</v>
      </c>
      <c r="F31" s="39">
        <f>IF(D31&gt;0,100*E31/D31,0)</f>
        <v>107.67213514667317</v>
      </c>
      <c r="G31" s="40"/>
      <c r="H31" s="127">
        <v>28.071</v>
      </c>
      <c r="I31" s="128">
        <v>34.793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837</v>
      </c>
      <c r="D33" s="30">
        <v>1300</v>
      </c>
      <c r="E33" s="30">
        <v>1300</v>
      </c>
      <c r="F33" s="31"/>
      <c r="G33" s="31"/>
      <c r="H33" s="129">
        <v>2.693</v>
      </c>
      <c r="I33" s="129">
        <v>5.2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1859</v>
      </c>
      <c r="D34" s="30">
        <v>2817</v>
      </c>
      <c r="E34" s="30">
        <v>2912</v>
      </c>
      <c r="F34" s="31"/>
      <c r="G34" s="31"/>
      <c r="H34" s="129">
        <v>5.161</v>
      </c>
      <c r="I34" s="129">
        <v>5.117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3003</v>
      </c>
      <c r="D35" s="30">
        <v>4500</v>
      </c>
      <c r="E35" s="30">
        <v>4000</v>
      </c>
      <c r="F35" s="31"/>
      <c r="G35" s="31"/>
      <c r="H35" s="129">
        <v>12.325</v>
      </c>
      <c r="I35" s="129">
        <v>11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527</v>
      </c>
      <c r="D36" s="30">
        <v>846</v>
      </c>
      <c r="E36" s="30">
        <v>528</v>
      </c>
      <c r="F36" s="31"/>
      <c r="G36" s="31"/>
      <c r="H36" s="129">
        <v>2.072</v>
      </c>
      <c r="I36" s="129">
        <v>1.426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6226</v>
      </c>
      <c r="D37" s="38">
        <v>9463</v>
      </c>
      <c r="E37" s="38">
        <v>8740</v>
      </c>
      <c r="F37" s="39">
        <f>IF(D37&gt;0,100*E37/D37,0)</f>
        <v>92.3597167917151</v>
      </c>
      <c r="G37" s="40"/>
      <c r="H37" s="127">
        <v>22.250999999999998</v>
      </c>
      <c r="I37" s="128">
        <v>22.743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1420</v>
      </c>
      <c r="D39" s="38">
        <v>1420</v>
      </c>
      <c r="E39" s="38">
        <v>1426</v>
      </c>
      <c r="F39" s="39">
        <f>IF(D39&gt;0,100*E39/D39,0)</f>
        <v>100.4225352112676</v>
      </c>
      <c r="G39" s="40"/>
      <c r="H39" s="127">
        <v>2.55</v>
      </c>
      <c r="I39" s="128">
        <v>2.55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170</v>
      </c>
      <c r="D41" s="30">
        <v>487</v>
      </c>
      <c r="E41" s="30">
        <v>475</v>
      </c>
      <c r="F41" s="31"/>
      <c r="G41" s="31"/>
      <c r="H41" s="129">
        <v>0.306</v>
      </c>
      <c r="I41" s="129">
        <v>0.692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3147</v>
      </c>
      <c r="D42" s="30">
        <v>5127</v>
      </c>
      <c r="E42" s="30">
        <v>5675</v>
      </c>
      <c r="F42" s="31"/>
      <c r="G42" s="31"/>
      <c r="H42" s="129">
        <v>13.002</v>
      </c>
      <c r="I42" s="129">
        <v>17.024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489</v>
      </c>
      <c r="D43" s="30">
        <v>878</v>
      </c>
      <c r="E43" s="30">
        <v>878</v>
      </c>
      <c r="F43" s="31"/>
      <c r="G43" s="31"/>
      <c r="H43" s="129">
        <v>1.312</v>
      </c>
      <c r="I43" s="129">
        <v>2.006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2519</v>
      </c>
      <c r="D44" s="30">
        <v>4977</v>
      </c>
      <c r="E44" s="30">
        <v>4990</v>
      </c>
      <c r="F44" s="31"/>
      <c r="G44" s="31"/>
      <c r="H44" s="129">
        <v>8.231</v>
      </c>
      <c r="I44" s="129">
        <v>13.023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1781</v>
      </c>
      <c r="D45" s="30">
        <v>2376</v>
      </c>
      <c r="E45" s="30">
        <v>2300</v>
      </c>
      <c r="F45" s="31"/>
      <c r="G45" s="31"/>
      <c r="H45" s="129">
        <v>4.817</v>
      </c>
      <c r="I45" s="129">
        <v>4.768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988</v>
      </c>
      <c r="D46" s="30">
        <v>1680</v>
      </c>
      <c r="E46" s="30">
        <v>1680</v>
      </c>
      <c r="F46" s="31"/>
      <c r="G46" s="31"/>
      <c r="H46" s="129">
        <v>2.964</v>
      </c>
      <c r="I46" s="129">
        <v>3.36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3164</v>
      </c>
      <c r="D47" s="30">
        <v>3317</v>
      </c>
      <c r="E47" s="30">
        <v>3400</v>
      </c>
      <c r="F47" s="31"/>
      <c r="G47" s="31"/>
      <c r="H47" s="129">
        <v>10</v>
      </c>
      <c r="I47" s="129">
        <v>8.379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2879</v>
      </c>
      <c r="D48" s="30">
        <v>3795</v>
      </c>
      <c r="E48" s="30">
        <v>3795</v>
      </c>
      <c r="F48" s="31"/>
      <c r="G48" s="31"/>
      <c r="H48" s="129">
        <v>9.746</v>
      </c>
      <c r="I48" s="129">
        <v>8.395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1830</v>
      </c>
      <c r="D49" s="30">
        <v>4135</v>
      </c>
      <c r="E49" s="30">
        <v>4200</v>
      </c>
      <c r="F49" s="31"/>
      <c r="G49" s="31"/>
      <c r="H49" s="129">
        <v>3.018</v>
      </c>
      <c r="I49" s="129">
        <v>7.809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16967</v>
      </c>
      <c r="D50" s="38">
        <v>26772</v>
      </c>
      <c r="E50" s="38">
        <v>27393</v>
      </c>
      <c r="F50" s="39">
        <f>IF(D50&gt;0,100*E50/D50,0)</f>
        <v>102.31958762886597</v>
      </c>
      <c r="G50" s="40"/>
      <c r="H50" s="127">
        <v>53.396</v>
      </c>
      <c r="I50" s="128">
        <v>65.456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3597</v>
      </c>
      <c r="D52" s="38">
        <v>3600</v>
      </c>
      <c r="E52" s="38">
        <v>3597</v>
      </c>
      <c r="F52" s="39">
        <f>IF(D52&gt;0,100*E52/D52,0)</f>
        <v>99.91666666666667</v>
      </c>
      <c r="G52" s="40"/>
      <c r="H52" s="127">
        <v>15.105</v>
      </c>
      <c r="I52" s="128">
        <v>15.002441505595117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5546</v>
      </c>
      <c r="D54" s="30">
        <v>5450</v>
      </c>
      <c r="E54" s="30">
        <v>5550</v>
      </c>
      <c r="F54" s="31"/>
      <c r="G54" s="31"/>
      <c r="H54" s="129">
        <v>12.113</v>
      </c>
      <c r="I54" s="129">
        <v>9.165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7811</v>
      </c>
      <c r="D55" s="30">
        <v>10628</v>
      </c>
      <c r="E55" s="30">
        <v>8200</v>
      </c>
      <c r="F55" s="31"/>
      <c r="G55" s="31"/>
      <c r="H55" s="129">
        <v>17.414</v>
      </c>
      <c r="I55" s="129">
        <v>12.401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8993</v>
      </c>
      <c r="D56" s="30">
        <v>7600</v>
      </c>
      <c r="E56" s="30">
        <v>9200</v>
      </c>
      <c r="F56" s="31"/>
      <c r="G56" s="31"/>
      <c r="H56" s="129">
        <v>23.329</v>
      </c>
      <c r="I56" s="129">
        <v>18.5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9013</v>
      </c>
      <c r="D57" s="30">
        <v>9029</v>
      </c>
      <c r="E57" s="30">
        <v>9470</v>
      </c>
      <c r="F57" s="31"/>
      <c r="G57" s="31"/>
      <c r="H57" s="129">
        <v>26.16</v>
      </c>
      <c r="I57" s="129">
        <v>16.2978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18107</v>
      </c>
      <c r="D58" s="30">
        <v>21700</v>
      </c>
      <c r="E58" s="30">
        <v>26038</v>
      </c>
      <c r="F58" s="31"/>
      <c r="G58" s="31"/>
      <c r="H58" s="129">
        <v>49.024</v>
      </c>
      <c r="I58" s="129">
        <v>36.34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49470</v>
      </c>
      <c r="D59" s="38">
        <v>54407</v>
      </c>
      <c r="E59" s="38">
        <v>58458</v>
      </c>
      <c r="F59" s="39">
        <f>IF(D59&gt;0,100*E59/D59,0)</f>
        <v>107.44573308581616</v>
      </c>
      <c r="G59" s="40"/>
      <c r="H59" s="127">
        <v>128.04000000000002</v>
      </c>
      <c r="I59" s="128">
        <v>92.7038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</v>
      </c>
      <c r="D61" s="30"/>
      <c r="E61" s="30"/>
      <c r="F61" s="31"/>
      <c r="G61" s="31"/>
      <c r="H61" s="129">
        <v>0.003</v>
      </c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>
        <v>43</v>
      </c>
      <c r="D62" s="30">
        <v>60</v>
      </c>
      <c r="E62" s="30">
        <v>43</v>
      </c>
      <c r="F62" s="31"/>
      <c r="G62" s="31"/>
      <c r="H62" s="129">
        <v>0.054</v>
      </c>
      <c r="I62" s="129">
        <v>0.023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46</v>
      </c>
      <c r="D63" s="30">
        <v>46</v>
      </c>
      <c r="E63" s="30">
        <v>181</v>
      </c>
      <c r="F63" s="31"/>
      <c r="G63" s="31"/>
      <c r="H63" s="129">
        <v>0.124</v>
      </c>
      <c r="I63" s="129">
        <v>0.063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91</v>
      </c>
      <c r="D64" s="38">
        <v>106</v>
      </c>
      <c r="E64" s="38">
        <v>224</v>
      </c>
      <c r="F64" s="39">
        <f>IF(D64&gt;0,100*E64/D64,0)</f>
        <v>211.32075471698113</v>
      </c>
      <c r="G64" s="40"/>
      <c r="H64" s="127">
        <v>0.181</v>
      </c>
      <c r="I64" s="128">
        <v>0.086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164</v>
      </c>
      <c r="D66" s="38">
        <v>326</v>
      </c>
      <c r="E66" s="38">
        <v>164</v>
      </c>
      <c r="F66" s="39">
        <f>IF(D66&gt;0,100*E66/D66,0)</f>
        <v>50.306748466257666</v>
      </c>
      <c r="G66" s="40"/>
      <c r="H66" s="127">
        <v>0.564</v>
      </c>
      <c r="I66" s="128">
        <v>0.8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11688</v>
      </c>
      <c r="D68" s="30">
        <v>15000</v>
      </c>
      <c r="E68" s="30">
        <v>15000</v>
      </c>
      <c r="F68" s="31"/>
      <c r="G68" s="31"/>
      <c r="H68" s="129">
        <v>19.717</v>
      </c>
      <c r="I68" s="129">
        <v>18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2305</v>
      </c>
      <c r="D69" s="30">
        <v>2600</v>
      </c>
      <c r="E69" s="30">
        <v>2600</v>
      </c>
      <c r="F69" s="31"/>
      <c r="G69" s="31"/>
      <c r="H69" s="129">
        <v>2.109</v>
      </c>
      <c r="I69" s="129">
        <v>3.4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13993</v>
      </c>
      <c r="D70" s="38">
        <v>17600</v>
      </c>
      <c r="E70" s="38">
        <v>17600</v>
      </c>
      <c r="F70" s="39">
        <f>IF(D70&gt;0,100*E70/D70,0)</f>
        <v>100</v>
      </c>
      <c r="G70" s="40"/>
      <c r="H70" s="127">
        <v>21.826</v>
      </c>
      <c r="I70" s="128">
        <v>21.4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>
        <v>3</v>
      </c>
      <c r="E72" s="30">
        <v>3</v>
      </c>
      <c r="F72" s="31"/>
      <c r="G72" s="31"/>
      <c r="H72" s="129"/>
      <c r="I72" s="129">
        <v>0.001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13945</v>
      </c>
      <c r="D73" s="30">
        <v>19950</v>
      </c>
      <c r="E73" s="30">
        <v>20000</v>
      </c>
      <c r="F73" s="31"/>
      <c r="G73" s="31"/>
      <c r="H73" s="129">
        <v>48.739</v>
      </c>
      <c r="I73" s="129">
        <v>79.85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2110</v>
      </c>
      <c r="D74" s="30">
        <v>4459</v>
      </c>
      <c r="E74" s="30">
        <v>4400</v>
      </c>
      <c r="F74" s="31"/>
      <c r="G74" s="31"/>
      <c r="H74" s="129">
        <v>3.277</v>
      </c>
      <c r="I74" s="129">
        <v>8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587</v>
      </c>
      <c r="D75" s="30">
        <v>1560.498</v>
      </c>
      <c r="E75" s="30">
        <v>1621</v>
      </c>
      <c r="F75" s="31"/>
      <c r="G75" s="31"/>
      <c r="H75" s="129">
        <v>1.398</v>
      </c>
      <c r="I75" s="129">
        <v>1.6406629355877342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5621</v>
      </c>
      <c r="D76" s="30">
        <v>7005</v>
      </c>
      <c r="E76" s="30">
        <v>6700</v>
      </c>
      <c r="F76" s="31"/>
      <c r="G76" s="31"/>
      <c r="H76" s="129">
        <v>22.091</v>
      </c>
      <c r="I76" s="129">
        <v>21.753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393</v>
      </c>
      <c r="D77" s="30">
        <v>971</v>
      </c>
      <c r="E77" s="30">
        <v>844</v>
      </c>
      <c r="F77" s="31"/>
      <c r="G77" s="31"/>
      <c r="H77" s="129">
        <v>0.804</v>
      </c>
      <c r="I77" s="129">
        <v>0.79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1676</v>
      </c>
      <c r="D78" s="30">
        <v>2520</v>
      </c>
      <c r="E78" s="30">
        <v>2530</v>
      </c>
      <c r="F78" s="31"/>
      <c r="G78" s="31"/>
      <c r="H78" s="129">
        <v>3.755</v>
      </c>
      <c r="I78" s="129">
        <v>5.04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13379</v>
      </c>
      <c r="D79" s="30">
        <v>24835</v>
      </c>
      <c r="E79" s="30">
        <v>25000</v>
      </c>
      <c r="F79" s="31"/>
      <c r="G79" s="31"/>
      <c r="H79" s="129">
        <v>35.12</v>
      </c>
      <c r="I79" s="129">
        <v>71.215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37711</v>
      </c>
      <c r="D80" s="38">
        <v>61303.498</v>
      </c>
      <c r="E80" s="38">
        <v>61098</v>
      </c>
      <c r="F80" s="39">
        <f>IF(D80&gt;0,100*E80/D80,0)</f>
        <v>99.66478584957746</v>
      </c>
      <c r="G80" s="40"/>
      <c r="H80" s="127">
        <v>115.184</v>
      </c>
      <c r="I80" s="128">
        <v>188.28966293558773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1</v>
      </c>
      <c r="D83" s="30"/>
      <c r="E83" s="30"/>
      <c r="F83" s="31"/>
      <c r="G83" s="31"/>
      <c r="H83" s="129">
        <v>0.001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1</v>
      </c>
      <c r="D84" s="38"/>
      <c r="E84" s="38"/>
      <c r="F84" s="39"/>
      <c r="G84" s="40"/>
      <c r="H84" s="127">
        <v>0.001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142310</v>
      </c>
      <c r="D86" s="30">
        <v>192962.498</v>
      </c>
      <c r="E86" s="30">
        <v>198120</v>
      </c>
      <c r="F86" s="31">
        <f>IF(D86&gt;0,100*E86/D86,0)</f>
        <v>102.67280018317342</v>
      </c>
      <c r="G86" s="31"/>
      <c r="H86" s="129">
        <v>394.75199999999995</v>
      </c>
      <c r="I86" s="129">
        <v>449.59890444118287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142310</v>
      </c>
      <c r="D89" s="53">
        <v>192962.498</v>
      </c>
      <c r="E89" s="53">
        <v>198120</v>
      </c>
      <c r="F89" s="54">
        <f>IF(D89&gt;0,100*E89/D89,0)</f>
        <v>102.67280018317342</v>
      </c>
      <c r="G89" s="40"/>
      <c r="H89" s="132">
        <v>394.75199999999995</v>
      </c>
      <c r="I89" s="133">
        <v>449.59890444118287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7"/>
  <sheetViews>
    <sheetView zoomScalePageLayoutView="70" workbookViewId="0" topLeftCell="A62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2102</v>
      </c>
      <c r="D24" s="38">
        <v>1809</v>
      </c>
      <c r="E24" s="38">
        <v>1830</v>
      </c>
      <c r="F24" s="39">
        <f>IF(D24&gt;0,100*E24/D24,0)</f>
        <v>101.1608623548922</v>
      </c>
      <c r="G24" s="40"/>
      <c r="H24" s="127">
        <v>8.441</v>
      </c>
      <c r="I24" s="128">
        <v>12.232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4754</v>
      </c>
      <c r="D28" s="30">
        <v>4038</v>
      </c>
      <c r="E28" s="30">
        <v>4200</v>
      </c>
      <c r="F28" s="31"/>
      <c r="G28" s="31"/>
      <c r="H28" s="129">
        <v>28.514</v>
      </c>
      <c r="I28" s="129">
        <v>22.209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48</v>
      </c>
      <c r="D29" s="30">
        <v>45</v>
      </c>
      <c r="E29" s="30">
        <v>45</v>
      </c>
      <c r="F29" s="31"/>
      <c r="G29" s="31"/>
      <c r="H29" s="129">
        <v>0.254</v>
      </c>
      <c r="I29" s="129">
        <v>0.203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2987</v>
      </c>
      <c r="D30" s="30">
        <v>2652</v>
      </c>
      <c r="E30" s="30">
        <v>2652</v>
      </c>
      <c r="F30" s="31"/>
      <c r="G30" s="31"/>
      <c r="H30" s="129">
        <v>15.61</v>
      </c>
      <c r="I30" s="129">
        <v>13.843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7789</v>
      </c>
      <c r="D31" s="38">
        <v>6735</v>
      </c>
      <c r="E31" s="38">
        <v>6897</v>
      </c>
      <c r="F31" s="39">
        <f>IF(D31&gt;0,100*E31/D31,0)</f>
        <v>102.40534521158129</v>
      </c>
      <c r="G31" s="40"/>
      <c r="H31" s="127">
        <v>44.378</v>
      </c>
      <c r="I31" s="128">
        <v>36.254999999999995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>
        <v>936</v>
      </c>
      <c r="D34" s="30">
        <v>943</v>
      </c>
      <c r="E34" s="30">
        <v>945</v>
      </c>
      <c r="F34" s="31"/>
      <c r="G34" s="31"/>
      <c r="H34" s="129">
        <v>4.614</v>
      </c>
      <c r="I34" s="129">
        <v>5.225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29</v>
      </c>
      <c r="D35" s="30">
        <v>25</v>
      </c>
      <c r="E35" s="30">
        <v>30</v>
      </c>
      <c r="F35" s="31"/>
      <c r="G35" s="31"/>
      <c r="H35" s="129">
        <v>0.215</v>
      </c>
      <c r="I35" s="129">
        <v>0.18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19919</v>
      </c>
      <c r="D36" s="30">
        <v>19674</v>
      </c>
      <c r="E36" s="30">
        <v>19807</v>
      </c>
      <c r="F36" s="31"/>
      <c r="G36" s="31"/>
      <c r="H36" s="129">
        <v>132.043</v>
      </c>
      <c r="I36" s="129">
        <v>125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20884</v>
      </c>
      <c r="D37" s="38">
        <v>20642</v>
      </c>
      <c r="E37" s="38">
        <v>20782</v>
      </c>
      <c r="F37" s="39">
        <f>IF(D37&gt;0,100*E37/D37,0)</f>
        <v>100.67822885379324</v>
      </c>
      <c r="G37" s="40"/>
      <c r="H37" s="127">
        <v>136.872</v>
      </c>
      <c r="I37" s="128">
        <v>130.405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27</v>
      </c>
      <c r="D39" s="38">
        <v>27</v>
      </c>
      <c r="E39" s="38">
        <v>30</v>
      </c>
      <c r="F39" s="39">
        <f>IF(D39&gt;0,100*E39/D39,0)</f>
        <v>111.11111111111111</v>
      </c>
      <c r="G39" s="40"/>
      <c r="H39" s="127">
        <v>0.052</v>
      </c>
      <c r="I39" s="128">
        <v>0.052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5</v>
      </c>
      <c r="D52" s="38">
        <v>5</v>
      </c>
      <c r="E52" s="38">
        <v>5</v>
      </c>
      <c r="F52" s="39">
        <f>IF(D52&gt;0,100*E52/D52,0)</f>
        <v>100</v>
      </c>
      <c r="G52" s="40"/>
      <c r="H52" s="127">
        <v>0.035</v>
      </c>
      <c r="I52" s="128">
        <v>0.035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138</v>
      </c>
      <c r="D54" s="30">
        <v>110</v>
      </c>
      <c r="E54" s="30">
        <v>100</v>
      </c>
      <c r="F54" s="31"/>
      <c r="G54" s="31"/>
      <c r="H54" s="129">
        <v>0.883</v>
      </c>
      <c r="I54" s="129">
        <v>0.726</v>
      </c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>
        <v>138</v>
      </c>
      <c r="D59" s="38">
        <v>110</v>
      </c>
      <c r="E59" s="38">
        <v>100</v>
      </c>
      <c r="F59" s="39">
        <f>IF(D59&gt;0,100*E59/D59,0)</f>
        <v>90.9090909090909</v>
      </c>
      <c r="G59" s="40"/>
      <c r="H59" s="127">
        <v>0.883</v>
      </c>
      <c r="I59" s="128">
        <v>0.726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260</v>
      </c>
      <c r="D61" s="30">
        <v>270</v>
      </c>
      <c r="E61" s="30">
        <v>280</v>
      </c>
      <c r="F61" s="31"/>
      <c r="G61" s="31"/>
      <c r="H61" s="129">
        <v>1.079</v>
      </c>
      <c r="I61" s="129">
        <v>1.2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29">
        <v>1.163</v>
      </c>
      <c r="I62" s="129">
        <v>1.2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14348</v>
      </c>
      <c r="D63" s="30">
        <v>14609</v>
      </c>
      <c r="E63" s="30">
        <v>14609</v>
      </c>
      <c r="F63" s="31"/>
      <c r="G63" s="31"/>
      <c r="H63" s="129">
        <v>112.689</v>
      </c>
      <c r="I63" s="129">
        <v>120.45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14761</v>
      </c>
      <c r="D64" s="38">
        <v>15032</v>
      </c>
      <c r="E64" s="38">
        <v>15042</v>
      </c>
      <c r="F64" s="39">
        <f>IF(D64&gt;0,100*E64/D64,0)</f>
        <v>100.06652474720596</v>
      </c>
      <c r="G64" s="40"/>
      <c r="H64" s="127">
        <v>114.931</v>
      </c>
      <c r="I64" s="128">
        <v>122.85000000000001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443</v>
      </c>
      <c r="D66" s="38">
        <v>443</v>
      </c>
      <c r="E66" s="38">
        <v>438</v>
      </c>
      <c r="F66" s="39">
        <f>IF(D66&gt;0,100*E66/D66,0)</f>
        <v>98.87133182844244</v>
      </c>
      <c r="G66" s="40"/>
      <c r="H66" s="127">
        <v>2.193</v>
      </c>
      <c r="I66" s="128">
        <v>2.193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20520</v>
      </c>
      <c r="D68" s="30">
        <v>19470</v>
      </c>
      <c r="E68" s="30">
        <v>20000</v>
      </c>
      <c r="F68" s="31"/>
      <c r="G68" s="31"/>
      <c r="H68" s="129">
        <v>156.403</v>
      </c>
      <c r="I68" s="129">
        <v>138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5708</v>
      </c>
      <c r="D69" s="30">
        <v>5590</v>
      </c>
      <c r="E69" s="30">
        <v>6000</v>
      </c>
      <c r="F69" s="31"/>
      <c r="G69" s="31"/>
      <c r="H69" s="129">
        <v>43.244</v>
      </c>
      <c r="I69" s="129">
        <v>39.4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26228</v>
      </c>
      <c r="D70" s="38">
        <v>25060</v>
      </c>
      <c r="E70" s="38">
        <v>26000</v>
      </c>
      <c r="F70" s="39">
        <f>IF(D70&gt;0,100*E70/D70,0)</f>
        <v>103.7509976057462</v>
      </c>
      <c r="G70" s="40"/>
      <c r="H70" s="127">
        <v>199.647</v>
      </c>
      <c r="I70" s="128">
        <v>177.4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2777</v>
      </c>
      <c r="D73" s="30">
        <v>2860</v>
      </c>
      <c r="E73" s="30">
        <v>2900</v>
      </c>
      <c r="F73" s="31"/>
      <c r="G73" s="31"/>
      <c r="H73" s="129">
        <v>22.541</v>
      </c>
      <c r="I73" s="129">
        <v>22.8</v>
      </c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/>
      <c r="I75" s="129"/>
      <c r="J75" s="129"/>
      <c r="K75" s="32"/>
    </row>
    <row r="76" spans="1:11" s="33" customFormat="1" ht="11.25" customHeight="1">
      <c r="A76" s="35" t="s">
        <v>60</v>
      </c>
      <c r="B76" s="29"/>
      <c r="C76" s="30">
        <v>25</v>
      </c>
      <c r="D76" s="30">
        <v>27</v>
      </c>
      <c r="E76" s="30">
        <v>26</v>
      </c>
      <c r="F76" s="31"/>
      <c r="G76" s="31"/>
      <c r="H76" s="129">
        <v>0.24</v>
      </c>
      <c r="I76" s="129">
        <v>0.257</v>
      </c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>
        <v>36967</v>
      </c>
      <c r="D79" s="30">
        <v>37496</v>
      </c>
      <c r="E79" s="30">
        <v>37500</v>
      </c>
      <c r="F79" s="31"/>
      <c r="G79" s="31"/>
      <c r="H79" s="129">
        <v>346.418</v>
      </c>
      <c r="I79" s="129">
        <v>358.403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39769</v>
      </c>
      <c r="D80" s="38">
        <v>40383</v>
      </c>
      <c r="E80" s="38">
        <v>40426</v>
      </c>
      <c r="F80" s="39">
        <f>IF(D80&gt;0,100*E80/D80,0)</f>
        <v>100.10648044969417</v>
      </c>
      <c r="G80" s="40"/>
      <c r="H80" s="127">
        <v>369.199</v>
      </c>
      <c r="I80" s="128">
        <v>381.46000000000004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112146</v>
      </c>
      <c r="D86" s="30">
        <v>110246</v>
      </c>
      <c r="E86" s="30">
        <v>111550</v>
      </c>
      <c r="F86" s="31">
        <f>IF(D86&gt;0,100*E86/D86,0)</f>
        <v>101.18280935362735</v>
      </c>
      <c r="G86" s="31"/>
      <c r="H86" s="129">
        <v>876.6310000000001</v>
      </c>
      <c r="I86" s="129">
        <v>863.6080000000001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112146</v>
      </c>
      <c r="D89" s="53">
        <v>110246</v>
      </c>
      <c r="E89" s="53">
        <v>111550</v>
      </c>
      <c r="F89" s="54">
        <f>IF(D89&gt;0,100*E89/D89,0)</f>
        <v>101.18280935362735</v>
      </c>
      <c r="G89" s="40"/>
      <c r="H89" s="132">
        <v>876.6310000000001</v>
      </c>
      <c r="I89" s="133">
        <v>863.6080000000001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7"/>
  <sheetViews>
    <sheetView zoomScalePageLayoutView="70" workbookViewId="0" topLeftCell="A67">
      <selection activeCell="C70" sqref="C70:I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933</v>
      </c>
      <c r="D9" s="30">
        <v>932</v>
      </c>
      <c r="E9" s="30">
        <v>932</v>
      </c>
      <c r="F9" s="31"/>
      <c r="G9" s="31"/>
      <c r="H9" s="129">
        <v>2.345</v>
      </c>
      <c r="I9" s="129">
        <v>2.33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641</v>
      </c>
      <c r="D10" s="30">
        <v>635</v>
      </c>
      <c r="E10" s="30">
        <v>635</v>
      </c>
      <c r="F10" s="31"/>
      <c r="G10" s="31"/>
      <c r="H10" s="129">
        <v>1.091</v>
      </c>
      <c r="I10" s="129">
        <v>1.08091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224</v>
      </c>
      <c r="D11" s="30">
        <v>231</v>
      </c>
      <c r="E11" s="30">
        <v>231</v>
      </c>
      <c r="F11" s="31"/>
      <c r="G11" s="31"/>
      <c r="H11" s="129">
        <v>0.215</v>
      </c>
      <c r="I11" s="129">
        <v>0.22222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304</v>
      </c>
      <c r="D12" s="30">
        <v>291</v>
      </c>
      <c r="E12" s="30">
        <v>291</v>
      </c>
      <c r="F12" s="31"/>
      <c r="G12" s="31"/>
      <c r="H12" s="129">
        <v>0.424</v>
      </c>
      <c r="I12" s="129">
        <v>0.4061875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2102</v>
      </c>
      <c r="D13" s="38">
        <v>2089</v>
      </c>
      <c r="E13" s="38">
        <v>2089</v>
      </c>
      <c r="F13" s="39">
        <f>IF(D13&gt;0,100*E13/D13,0)</f>
        <v>100</v>
      </c>
      <c r="G13" s="40"/>
      <c r="H13" s="127">
        <v>4.075</v>
      </c>
      <c r="I13" s="128">
        <v>4.0393175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910</v>
      </c>
      <c r="D15" s="38">
        <v>910</v>
      </c>
      <c r="E15" s="38">
        <v>900</v>
      </c>
      <c r="F15" s="39">
        <f>IF(D15&gt;0,100*E15/D15,0)</f>
        <v>98.9010989010989</v>
      </c>
      <c r="G15" s="40"/>
      <c r="H15" s="127">
        <v>0.621</v>
      </c>
      <c r="I15" s="128">
        <v>0.65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9</v>
      </c>
      <c r="D17" s="38">
        <v>7</v>
      </c>
      <c r="E17" s="38">
        <v>7</v>
      </c>
      <c r="F17" s="39">
        <f>IF(D17&gt;0,100*E17/D17,0)</f>
        <v>100</v>
      </c>
      <c r="G17" s="40"/>
      <c r="H17" s="127">
        <v>0.009</v>
      </c>
      <c r="I17" s="128">
        <v>0.014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127</v>
      </c>
      <c r="D19" s="30">
        <v>157</v>
      </c>
      <c r="E19" s="30">
        <v>117</v>
      </c>
      <c r="F19" s="31"/>
      <c r="G19" s="31"/>
      <c r="H19" s="129">
        <v>0.172</v>
      </c>
      <c r="I19" s="129">
        <v>0.22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29">
        <v>0.168</v>
      </c>
      <c r="I20" s="129">
        <v>0.311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220</v>
      </c>
      <c r="D21" s="30">
        <v>225</v>
      </c>
      <c r="E21" s="30">
        <v>225</v>
      </c>
      <c r="F21" s="31"/>
      <c r="G21" s="31"/>
      <c r="H21" s="129">
        <v>0.133</v>
      </c>
      <c r="I21" s="129">
        <v>0.337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627</v>
      </c>
      <c r="D22" s="38">
        <v>662</v>
      </c>
      <c r="E22" s="38">
        <v>622</v>
      </c>
      <c r="F22" s="39">
        <f>IF(D22&gt;0,100*E22/D22,0)</f>
        <v>93.95770392749245</v>
      </c>
      <c r="G22" s="40"/>
      <c r="H22" s="127">
        <v>0.473</v>
      </c>
      <c r="I22" s="128">
        <v>0.8680000000000001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309</v>
      </c>
      <c r="D24" s="38">
        <v>316</v>
      </c>
      <c r="E24" s="38">
        <v>400</v>
      </c>
      <c r="F24" s="39">
        <f>IF(D24&gt;0,100*E24/D24,0)</f>
        <v>126.58227848101266</v>
      </c>
      <c r="G24" s="40"/>
      <c r="H24" s="127">
        <v>0.794</v>
      </c>
      <c r="I24" s="128">
        <v>0.788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112</v>
      </c>
      <c r="D26" s="38">
        <v>113</v>
      </c>
      <c r="E26" s="38">
        <v>110</v>
      </c>
      <c r="F26" s="39">
        <f>IF(D26&gt;0,100*E26/D26,0)</f>
        <v>97.34513274336283</v>
      </c>
      <c r="G26" s="40"/>
      <c r="H26" s="127">
        <v>0.202</v>
      </c>
      <c r="I26" s="128">
        <v>0.205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3</v>
      </c>
      <c r="D28" s="30">
        <v>3</v>
      </c>
      <c r="E28" s="30">
        <v>3</v>
      </c>
      <c r="F28" s="31"/>
      <c r="G28" s="31"/>
      <c r="H28" s="129">
        <v>0.007</v>
      </c>
      <c r="I28" s="129">
        <v>0.007</v>
      </c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>
        <v>1</v>
      </c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>
        <v>3</v>
      </c>
      <c r="D31" s="38">
        <v>3</v>
      </c>
      <c r="E31" s="38">
        <v>4</v>
      </c>
      <c r="F31" s="39">
        <f>IF(D31&gt;0,100*E31/D31,0)</f>
        <v>133.33333333333334</v>
      </c>
      <c r="G31" s="40"/>
      <c r="H31" s="127">
        <v>0.007</v>
      </c>
      <c r="I31" s="128">
        <v>0.007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174</v>
      </c>
      <c r="D33" s="30">
        <v>170</v>
      </c>
      <c r="E33" s="30">
        <v>160</v>
      </c>
      <c r="F33" s="31"/>
      <c r="G33" s="31"/>
      <c r="H33" s="129">
        <v>0.262</v>
      </c>
      <c r="I33" s="129">
        <v>0.2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53</v>
      </c>
      <c r="D34" s="30">
        <v>36</v>
      </c>
      <c r="E34" s="30">
        <v>40</v>
      </c>
      <c r="F34" s="31"/>
      <c r="G34" s="31"/>
      <c r="H34" s="129">
        <v>0.06</v>
      </c>
      <c r="I34" s="129">
        <v>0.034</v>
      </c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>
        <v>10</v>
      </c>
      <c r="E35" s="30">
        <v>10</v>
      </c>
      <c r="F35" s="31"/>
      <c r="G35" s="31"/>
      <c r="H35" s="129"/>
      <c r="I35" s="129">
        <v>0.012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4</v>
      </c>
      <c r="D36" s="30">
        <v>4</v>
      </c>
      <c r="E36" s="30">
        <v>1</v>
      </c>
      <c r="F36" s="31"/>
      <c r="G36" s="31"/>
      <c r="H36" s="129">
        <v>0.006</v>
      </c>
      <c r="I36" s="129">
        <v>0.006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231</v>
      </c>
      <c r="D37" s="38">
        <v>220</v>
      </c>
      <c r="E37" s="38">
        <v>211</v>
      </c>
      <c r="F37" s="39">
        <f>IF(D37&gt;0,100*E37/D37,0)</f>
        <v>95.9090909090909</v>
      </c>
      <c r="G37" s="40"/>
      <c r="H37" s="127">
        <v>0.328</v>
      </c>
      <c r="I37" s="128">
        <v>0.252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4</v>
      </c>
      <c r="D39" s="38">
        <v>4</v>
      </c>
      <c r="E39" s="38">
        <v>5</v>
      </c>
      <c r="F39" s="39">
        <f>IF(D39&gt;0,100*E39/D39,0)</f>
        <v>125</v>
      </c>
      <c r="G39" s="40"/>
      <c r="H39" s="127">
        <v>0.003</v>
      </c>
      <c r="I39" s="128">
        <v>0.003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258</v>
      </c>
      <c r="D41" s="30">
        <v>305</v>
      </c>
      <c r="E41" s="30">
        <v>305</v>
      </c>
      <c r="F41" s="31"/>
      <c r="G41" s="31"/>
      <c r="H41" s="129">
        <v>0.458</v>
      </c>
      <c r="I41" s="129">
        <v>0.53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45</v>
      </c>
      <c r="D42" s="30">
        <v>48</v>
      </c>
      <c r="E42" s="30">
        <v>50</v>
      </c>
      <c r="F42" s="31"/>
      <c r="G42" s="31"/>
      <c r="H42" s="129">
        <v>0.099</v>
      </c>
      <c r="I42" s="129">
        <v>0.062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1762</v>
      </c>
      <c r="D43" s="30">
        <v>2440</v>
      </c>
      <c r="E43" s="30">
        <v>2700</v>
      </c>
      <c r="F43" s="31"/>
      <c r="G43" s="31"/>
      <c r="H43" s="129">
        <v>3.524</v>
      </c>
      <c r="I43" s="129">
        <v>3.855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35</v>
      </c>
      <c r="D44" s="30">
        <v>53</v>
      </c>
      <c r="E44" s="30">
        <v>60</v>
      </c>
      <c r="F44" s="31"/>
      <c r="G44" s="31"/>
      <c r="H44" s="129">
        <v>0.07</v>
      </c>
      <c r="I44" s="129">
        <v>0.095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34</v>
      </c>
      <c r="D45" s="30">
        <v>56</v>
      </c>
      <c r="E45" s="30">
        <v>50</v>
      </c>
      <c r="F45" s="31"/>
      <c r="G45" s="31"/>
      <c r="H45" s="129">
        <v>0.06</v>
      </c>
      <c r="I45" s="129">
        <v>0.108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30</v>
      </c>
      <c r="D46" s="30">
        <v>30</v>
      </c>
      <c r="E46" s="30">
        <v>30</v>
      </c>
      <c r="F46" s="31"/>
      <c r="G46" s="31"/>
      <c r="H46" s="129">
        <v>0.075</v>
      </c>
      <c r="I46" s="129">
        <v>0.06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2</v>
      </c>
      <c r="D47" s="30">
        <v>2</v>
      </c>
      <c r="E47" s="30">
        <v>2</v>
      </c>
      <c r="F47" s="31"/>
      <c r="G47" s="31"/>
      <c r="H47" s="129">
        <v>0.002</v>
      </c>
      <c r="I47" s="129">
        <v>0.002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75</v>
      </c>
      <c r="D48" s="30">
        <v>79</v>
      </c>
      <c r="E48" s="30">
        <v>75</v>
      </c>
      <c r="F48" s="31"/>
      <c r="G48" s="31"/>
      <c r="H48" s="129">
        <v>0.225</v>
      </c>
      <c r="I48" s="129">
        <v>0.197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48</v>
      </c>
      <c r="D49" s="30">
        <v>82</v>
      </c>
      <c r="E49" s="30">
        <v>83</v>
      </c>
      <c r="F49" s="31"/>
      <c r="G49" s="31"/>
      <c r="H49" s="129">
        <v>0.062</v>
      </c>
      <c r="I49" s="129">
        <v>0.164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2289</v>
      </c>
      <c r="D50" s="38">
        <v>3095</v>
      </c>
      <c r="E50" s="38">
        <v>3355</v>
      </c>
      <c r="F50" s="39">
        <f>IF(D50&gt;0,100*E50/D50,0)</f>
        <v>108.40064620355412</v>
      </c>
      <c r="G50" s="40"/>
      <c r="H50" s="127">
        <v>4.575</v>
      </c>
      <c r="I50" s="128">
        <v>5.072999999999999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30</v>
      </c>
      <c r="D54" s="30">
        <v>40</v>
      </c>
      <c r="E54" s="30">
        <v>35</v>
      </c>
      <c r="F54" s="31"/>
      <c r="G54" s="31"/>
      <c r="H54" s="129">
        <v>0.054</v>
      </c>
      <c r="I54" s="129">
        <v>0.06</v>
      </c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25</v>
      </c>
      <c r="D58" s="30">
        <v>11</v>
      </c>
      <c r="E58" s="30">
        <v>11</v>
      </c>
      <c r="F58" s="31"/>
      <c r="G58" s="31"/>
      <c r="H58" s="129">
        <v>0.018</v>
      </c>
      <c r="I58" s="129">
        <v>0.006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55</v>
      </c>
      <c r="D59" s="38">
        <v>51</v>
      </c>
      <c r="E59" s="38">
        <v>46</v>
      </c>
      <c r="F59" s="39">
        <f>IF(D59&gt;0,100*E59/D59,0)</f>
        <v>90.19607843137256</v>
      </c>
      <c r="G59" s="40"/>
      <c r="H59" s="127">
        <v>0.072</v>
      </c>
      <c r="I59" s="128">
        <v>0.066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>
        <v>5</v>
      </c>
      <c r="E61" s="30">
        <v>5</v>
      </c>
      <c r="F61" s="31"/>
      <c r="G61" s="31"/>
      <c r="H61" s="129"/>
      <c r="I61" s="129">
        <v>0.01</v>
      </c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>
        <v>5</v>
      </c>
      <c r="D63" s="30"/>
      <c r="E63" s="30"/>
      <c r="F63" s="31"/>
      <c r="G63" s="31"/>
      <c r="H63" s="129">
        <v>0.008</v>
      </c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5</v>
      </c>
      <c r="D64" s="38">
        <v>5</v>
      </c>
      <c r="E64" s="38">
        <v>5</v>
      </c>
      <c r="F64" s="39">
        <f>IF(D64&gt;0,100*E64/D64,0)</f>
        <v>100</v>
      </c>
      <c r="G64" s="40"/>
      <c r="H64" s="127">
        <v>0.008</v>
      </c>
      <c r="I64" s="128">
        <v>0.01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</v>
      </c>
      <c r="D66" s="38">
        <v>2</v>
      </c>
      <c r="E66" s="38">
        <v>8</v>
      </c>
      <c r="F66" s="39">
        <f>IF(D66&gt;0,100*E66/D66,0)</f>
        <v>400</v>
      </c>
      <c r="G66" s="40"/>
      <c r="H66" s="127">
        <v>0.001</v>
      </c>
      <c r="I66" s="128">
        <v>0.001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13</v>
      </c>
      <c r="D75" s="30">
        <v>13</v>
      </c>
      <c r="E75" s="30">
        <v>4</v>
      </c>
      <c r="F75" s="31"/>
      <c r="G75" s="31"/>
      <c r="H75" s="129">
        <v>0.016</v>
      </c>
      <c r="I75" s="129">
        <v>0.01264</v>
      </c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>
        <v>3</v>
      </c>
      <c r="D77" s="30">
        <v>3</v>
      </c>
      <c r="E77" s="30">
        <v>2</v>
      </c>
      <c r="F77" s="31"/>
      <c r="G77" s="31"/>
      <c r="H77" s="129">
        <v>0.004</v>
      </c>
      <c r="I77" s="129">
        <v>0.004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22</v>
      </c>
      <c r="D78" s="30">
        <v>26</v>
      </c>
      <c r="E78" s="30">
        <v>26</v>
      </c>
      <c r="F78" s="31"/>
      <c r="G78" s="31"/>
      <c r="H78" s="129">
        <v>0.024</v>
      </c>
      <c r="I78" s="129">
        <v>0.03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2</v>
      </c>
      <c r="D79" s="30">
        <v>4</v>
      </c>
      <c r="E79" s="30">
        <v>5</v>
      </c>
      <c r="F79" s="31"/>
      <c r="G79" s="31"/>
      <c r="H79" s="129">
        <v>0.004</v>
      </c>
      <c r="I79" s="129">
        <v>0.006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40</v>
      </c>
      <c r="D80" s="38">
        <v>46</v>
      </c>
      <c r="E80" s="38">
        <v>37</v>
      </c>
      <c r="F80" s="39">
        <f>IF(D80&gt;0,100*E80/D80,0)</f>
        <v>80.43478260869566</v>
      </c>
      <c r="G80" s="40"/>
      <c r="H80" s="127">
        <v>0.048</v>
      </c>
      <c r="I80" s="128">
        <v>0.05264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56</v>
      </c>
      <c r="D82" s="30">
        <v>56</v>
      </c>
      <c r="E82" s="30">
        <v>56</v>
      </c>
      <c r="F82" s="31"/>
      <c r="G82" s="31"/>
      <c r="H82" s="129">
        <v>0.052</v>
      </c>
      <c r="I82" s="129">
        <v>0.052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75</v>
      </c>
      <c r="D83" s="30">
        <v>75</v>
      </c>
      <c r="E83" s="30">
        <v>75</v>
      </c>
      <c r="F83" s="31"/>
      <c r="G83" s="31"/>
      <c r="H83" s="129">
        <v>0.069</v>
      </c>
      <c r="I83" s="129">
        <v>0.07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131</v>
      </c>
      <c r="D84" s="38">
        <v>131</v>
      </c>
      <c r="E84" s="38">
        <v>131</v>
      </c>
      <c r="F84" s="39">
        <f>IF(D84&gt;0,100*E84/D84,0)</f>
        <v>100</v>
      </c>
      <c r="G84" s="40"/>
      <c r="H84" s="127">
        <v>0.121</v>
      </c>
      <c r="I84" s="128">
        <v>0.122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6829</v>
      </c>
      <c r="D86" s="30">
        <v>7654</v>
      </c>
      <c r="E86" s="30">
        <v>7930</v>
      </c>
      <c r="F86" s="31">
        <f>IF(D86&gt;0,100*E86/D86,0)</f>
        <v>103.60595766919258</v>
      </c>
      <c r="G86" s="31"/>
      <c r="H86" s="129">
        <v>11.336999999999998</v>
      </c>
      <c r="I86" s="129">
        <v>12.150957499999999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6829</v>
      </c>
      <c r="D89" s="53">
        <v>7654</v>
      </c>
      <c r="E89" s="53">
        <v>7930</v>
      </c>
      <c r="F89" s="54">
        <f>IF(D89&gt;0,100*E89/D89,0)</f>
        <v>103.60595766919258</v>
      </c>
      <c r="G89" s="40"/>
      <c r="H89" s="132">
        <v>11.336999999999998</v>
      </c>
      <c r="I89" s="133">
        <v>12.150957499999999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7"/>
  <sheetViews>
    <sheetView zoomScalePageLayoutView="70" workbookViewId="0" topLeftCell="A61">
      <selection activeCell="H77" sqref="H7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5</v>
      </c>
      <c r="D17" s="38">
        <v>1</v>
      </c>
      <c r="E17" s="38">
        <v>1</v>
      </c>
      <c r="F17" s="39">
        <f>IF(D17&gt;0,100*E17/D17,0)</f>
        <v>100</v>
      </c>
      <c r="G17" s="40"/>
      <c r="H17" s="127">
        <v>0.001</v>
      </c>
      <c r="I17" s="128">
        <v>0.002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788</v>
      </c>
      <c r="D19" s="30">
        <v>737</v>
      </c>
      <c r="E19" s="30">
        <v>771</v>
      </c>
      <c r="F19" s="31"/>
      <c r="G19" s="31"/>
      <c r="H19" s="129">
        <v>2.206</v>
      </c>
      <c r="I19" s="129">
        <v>1.843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1</v>
      </c>
      <c r="D20" s="30">
        <v>1</v>
      </c>
      <c r="E20" s="30">
        <v>1</v>
      </c>
      <c r="F20" s="31"/>
      <c r="G20" s="31"/>
      <c r="H20" s="129">
        <v>0.002</v>
      </c>
      <c r="I20" s="129">
        <v>0.002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5</v>
      </c>
      <c r="D21" s="30"/>
      <c r="E21" s="30"/>
      <c r="F21" s="31"/>
      <c r="G21" s="31"/>
      <c r="H21" s="129">
        <v>0.006</v>
      </c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794</v>
      </c>
      <c r="D22" s="38">
        <v>738</v>
      </c>
      <c r="E22" s="38">
        <v>772</v>
      </c>
      <c r="F22" s="39">
        <f>IF(D22&gt;0,100*E22/D22,0)</f>
        <v>104.60704607046071</v>
      </c>
      <c r="G22" s="40"/>
      <c r="H22" s="127">
        <v>2.2139999999999995</v>
      </c>
      <c r="I22" s="128">
        <v>1.845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1279</v>
      </c>
      <c r="D24" s="38">
        <v>2275</v>
      </c>
      <c r="E24" s="38">
        <v>5350</v>
      </c>
      <c r="F24" s="39">
        <f>IF(D24&gt;0,100*E24/D24,0)</f>
        <v>235.16483516483515</v>
      </c>
      <c r="G24" s="40"/>
      <c r="H24" s="127">
        <v>3.134</v>
      </c>
      <c r="I24" s="128">
        <v>6.038135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31</v>
      </c>
      <c r="D26" s="38">
        <v>25</v>
      </c>
      <c r="E26" s="38">
        <v>60</v>
      </c>
      <c r="F26" s="39">
        <f>IF(D26&gt;0,100*E26/D26,0)</f>
        <v>240</v>
      </c>
      <c r="G26" s="40"/>
      <c r="H26" s="127">
        <v>0.081</v>
      </c>
      <c r="I26" s="128">
        <v>0.085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</v>
      </c>
      <c r="D28" s="30"/>
      <c r="E28" s="30"/>
      <c r="F28" s="31"/>
      <c r="G28" s="31"/>
      <c r="H28" s="129">
        <v>0.004</v>
      </c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>
        <v>1</v>
      </c>
      <c r="D29" s="30">
        <v>1</v>
      </c>
      <c r="E29" s="30">
        <v>1</v>
      </c>
      <c r="F29" s="31"/>
      <c r="G29" s="31"/>
      <c r="H29" s="129">
        <v>0.002</v>
      </c>
      <c r="I29" s="129">
        <v>0.002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435</v>
      </c>
      <c r="D30" s="30">
        <v>741</v>
      </c>
      <c r="E30" s="30">
        <v>741</v>
      </c>
      <c r="F30" s="31"/>
      <c r="G30" s="31"/>
      <c r="H30" s="129">
        <v>1.218</v>
      </c>
      <c r="I30" s="129">
        <v>1.902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438</v>
      </c>
      <c r="D31" s="38">
        <v>742</v>
      </c>
      <c r="E31" s="38">
        <v>742</v>
      </c>
      <c r="F31" s="39">
        <f>IF(D31&gt;0,100*E31/D31,0)</f>
        <v>100</v>
      </c>
      <c r="G31" s="40"/>
      <c r="H31" s="127">
        <v>1.224</v>
      </c>
      <c r="I31" s="128">
        <v>1.904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78</v>
      </c>
      <c r="D33" s="30">
        <v>80</v>
      </c>
      <c r="E33" s="30">
        <v>60</v>
      </c>
      <c r="F33" s="31"/>
      <c r="G33" s="31"/>
      <c r="H33" s="129">
        <v>0.125</v>
      </c>
      <c r="I33" s="129">
        <v>0.12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134</v>
      </c>
      <c r="D34" s="30">
        <v>200</v>
      </c>
      <c r="E34" s="30">
        <v>78</v>
      </c>
      <c r="F34" s="31"/>
      <c r="G34" s="31"/>
      <c r="H34" s="129">
        <v>0.211</v>
      </c>
      <c r="I34" s="129">
        <v>0.3</v>
      </c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>
        <v>30</v>
      </c>
      <c r="E35" s="30">
        <v>32</v>
      </c>
      <c r="F35" s="31"/>
      <c r="G35" s="31"/>
      <c r="H35" s="129"/>
      <c r="I35" s="129">
        <v>0.03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4</v>
      </c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212</v>
      </c>
      <c r="D37" s="38">
        <v>310</v>
      </c>
      <c r="E37" s="38">
        <v>174</v>
      </c>
      <c r="F37" s="39">
        <f>IF(D37&gt;0,100*E37/D37,0)</f>
        <v>56.12903225806452</v>
      </c>
      <c r="G37" s="40"/>
      <c r="H37" s="127">
        <v>0.33599999999999997</v>
      </c>
      <c r="I37" s="128">
        <v>0.44999999999999996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2042</v>
      </c>
      <c r="D39" s="38">
        <v>2042</v>
      </c>
      <c r="E39" s="38">
        <v>1985</v>
      </c>
      <c r="F39" s="39">
        <f>IF(D39&gt;0,100*E39/D39,0)</f>
        <v>97.20861900097943</v>
      </c>
      <c r="G39" s="40"/>
      <c r="H39" s="127">
        <v>2.534</v>
      </c>
      <c r="I39" s="128">
        <v>2.318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9</v>
      </c>
      <c r="D41" s="30">
        <v>10</v>
      </c>
      <c r="E41" s="30">
        <v>10</v>
      </c>
      <c r="F41" s="31"/>
      <c r="G41" s="31"/>
      <c r="H41" s="129">
        <v>0.009</v>
      </c>
      <c r="I41" s="129">
        <v>0.006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455</v>
      </c>
      <c r="D42" s="30">
        <v>507</v>
      </c>
      <c r="E42" s="30">
        <v>750</v>
      </c>
      <c r="F42" s="31"/>
      <c r="G42" s="31"/>
      <c r="H42" s="129">
        <v>1.138</v>
      </c>
      <c r="I42" s="129">
        <v>1.268</v>
      </c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>
        <v>3</v>
      </c>
      <c r="D49" s="30">
        <v>3</v>
      </c>
      <c r="E49" s="30">
        <v>2</v>
      </c>
      <c r="F49" s="31"/>
      <c r="G49" s="31"/>
      <c r="H49" s="129">
        <v>0.003</v>
      </c>
      <c r="I49" s="129">
        <v>0.003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467</v>
      </c>
      <c r="D50" s="38">
        <v>520</v>
      </c>
      <c r="E50" s="38">
        <v>762</v>
      </c>
      <c r="F50" s="39">
        <f>IF(D50&gt;0,100*E50/D50,0)</f>
        <v>146.53846153846155</v>
      </c>
      <c r="G50" s="40"/>
      <c r="H50" s="127">
        <v>1.1499999999999997</v>
      </c>
      <c r="I50" s="128">
        <v>1.277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</v>
      </c>
      <c r="D52" s="38">
        <v>4</v>
      </c>
      <c r="E52" s="38">
        <v>4</v>
      </c>
      <c r="F52" s="39">
        <f>IF(D52&gt;0,100*E52/D52,0)</f>
        <v>100</v>
      </c>
      <c r="G52" s="40"/>
      <c r="H52" s="127">
        <v>0.004</v>
      </c>
      <c r="I52" s="128">
        <v>0.004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20</v>
      </c>
      <c r="D54" s="30">
        <v>20</v>
      </c>
      <c r="E54" s="30">
        <v>15</v>
      </c>
      <c r="F54" s="31"/>
      <c r="G54" s="31"/>
      <c r="H54" s="129">
        <v>0.026</v>
      </c>
      <c r="I54" s="129">
        <v>0.012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3</v>
      </c>
      <c r="D55" s="30">
        <v>7</v>
      </c>
      <c r="E55" s="30">
        <v>5</v>
      </c>
      <c r="F55" s="31"/>
      <c r="G55" s="31"/>
      <c r="H55" s="129">
        <v>0.003</v>
      </c>
      <c r="I55" s="129">
        <v>0.006</v>
      </c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>
        <v>73</v>
      </c>
      <c r="D57" s="30">
        <v>64</v>
      </c>
      <c r="E57" s="30"/>
      <c r="F57" s="31"/>
      <c r="G57" s="31"/>
      <c r="H57" s="129">
        <v>0.131</v>
      </c>
      <c r="I57" s="129">
        <v>0.1152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73</v>
      </c>
      <c r="D58" s="30">
        <v>63</v>
      </c>
      <c r="E58" s="30">
        <v>61</v>
      </c>
      <c r="F58" s="31"/>
      <c r="G58" s="31"/>
      <c r="H58" s="129">
        <v>0.061</v>
      </c>
      <c r="I58" s="129">
        <v>0.037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169</v>
      </c>
      <c r="D59" s="38">
        <v>154</v>
      </c>
      <c r="E59" s="38">
        <v>81</v>
      </c>
      <c r="F59" s="39">
        <f>IF(D59&gt;0,100*E59/D59,0)</f>
        <v>52.5974025974026</v>
      </c>
      <c r="G59" s="40"/>
      <c r="H59" s="127">
        <v>0.221</v>
      </c>
      <c r="I59" s="128">
        <v>0.1702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28</v>
      </c>
      <c r="D61" s="30">
        <v>20</v>
      </c>
      <c r="E61" s="30">
        <v>20</v>
      </c>
      <c r="F61" s="31"/>
      <c r="G61" s="31"/>
      <c r="H61" s="129">
        <v>0.065</v>
      </c>
      <c r="I61" s="129">
        <v>0.05</v>
      </c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28</v>
      </c>
      <c r="D64" s="38">
        <v>20</v>
      </c>
      <c r="E64" s="38">
        <v>20</v>
      </c>
      <c r="F64" s="39">
        <f>IF(D64&gt;0,100*E64/D64,0)</f>
        <v>100</v>
      </c>
      <c r="G64" s="40"/>
      <c r="H64" s="127">
        <v>0.065</v>
      </c>
      <c r="I64" s="128">
        <v>0.05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16</v>
      </c>
      <c r="D66" s="38">
        <v>16</v>
      </c>
      <c r="E66" s="38">
        <v>17</v>
      </c>
      <c r="F66" s="39">
        <f>IF(D66&gt;0,100*E66/D66,0)</f>
        <v>106.25</v>
      </c>
      <c r="G66" s="40"/>
      <c r="H66" s="127">
        <v>0.019</v>
      </c>
      <c r="I66" s="128">
        <v>0.01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960</v>
      </c>
      <c r="D68" s="30">
        <v>1040</v>
      </c>
      <c r="E68" s="30">
        <v>1300</v>
      </c>
      <c r="F68" s="31"/>
      <c r="G68" s="31"/>
      <c r="H68" s="129">
        <v>0.562</v>
      </c>
      <c r="I68" s="129">
        <v>0.84</v>
      </c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>
        <v>960</v>
      </c>
      <c r="D70" s="38">
        <v>1040</v>
      </c>
      <c r="E70" s="38">
        <v>1300</v>
      </c>
      <c r="F70" s="39">
        <f>IF(D70&gt;0,100*E70/D70,0)</f>
        <v>125</v>
      </c>
      <c r="G70" s="40"/>
      <c r="H70" s="127">
        <v>0.562</v>
      </c>
      <c r="I70" s="128">
        <v>0.84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>
        <v>7</v>
      </c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1882</v>
      </c>
      <c r="D73" s="30">
        <v>2090</v>
      </c>
      <c r="E73" s="30">
        <v>2400</v>
      </c>
      <c r="F73" s="31"/>
      <c r="G73" s="31"/>
      <c r="H73" s="129">
        <v>1.675</v>
      </c>
      <c r="I73" s="129">
        <v>1.98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2590</v>
      </c>
      <c r="D74" s="30">
        <v>3910</v>
      </c>
      <c r="E74" s="30">
        <v>3910</v>
      </c>
      <c r="F74" s="31"/>
      <c r="G74" s="31"/>
      <c r="H74" s="129">
        <v>3.486</v>
      </c>
      <c r="I74" s="129">
        <v>4.692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364</v>
      </c>
      <c r="D75" s="30">
        <v>238.857</v>
      </c>
      <c r="E75" s="30">
        <v>163</v>
      </c>
      <c r="F75" s="31"/>
      <c r="G75" s="31"/>
      <c r="H75" s="129">
        <v>0.45</v>
      </c>
      <c r="I75" s="129">
        <v>0.21797332786885243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183</v>
      </c>
      <c r="D76" s="30">
        <v>408</v>
      </c>
      <c r="E76" s="30">
        <v>1000</v>
      </c>
      <c r="F76" s="31"/>
      <c r="G76" s="31"/>
      <c r="H76" s="129">
        <v>0.092</v>
      </c>
      <c r="I76" s="129">
        <v>0.486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181</v>
      </c>
      <c r="D77" s="30">
        <v>181</v>
      </c>
      <c r="E77" s="30">
        <v>200</v>
      </c>
      <c r="F77" s="31"/>
      <c r="G77" s="31"/>
      <c r="H77" s="129">
        <v>0.284</v>
      </c>
      <c r="I77" s="129">
        <v>0.225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1918</v>
      </c>
      <c r="D78" s="30">
        <v>1985</v>
      </c>
      <c r="E78" s="30">
        <v>2000</v>
      </c>
      <c r="F78" s="31"/>
      <c r="G78" s="31"/>
      <c r="H78" s="129">
        <v>3.879</v>
      </c>
      <c r="I78" s="129">
        <v>3.454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3937</v>
      </c>
      <c r="D79" s="30">
        <v>5981</v>
      </c>
      <c r="E79" s="30">
        <v>6400</v>
      </c>
      <c r="F79" s="31"/>
      <c r="G79" s="31"/>
      <c r="H79" s="129">
        <v>6.314</v>
      </c>
      <c r="I79" s="129">
        <v>9.54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11055</v>
      </c>
      <c r="D80" s="38">
        <v>14793.857</v>
      </c>
      <c r="E80" s="38">
        <v>16080</v>
      </c>
      <c r="F80" s="39">
        <f>IF(D80&gt;0,100*E80/D80,0)</f>
        <v>108.6937639048424</v>
      </c>
      <c r="G80" s="40"/>
      <c r="H80" s="127">
        <v>16.18</v>
      </c>
      <c r="I80" s="128">
        <v>20.59497332786885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10</v>
      </c>
      <c r="D82" s="30">
        <v>10</v>
      </c>
      <c r="E82" s="30">
        <v>10</v>
      </c>
      <c r="F82" s="31"/>
      <c r="G82" s="31"/>
      <c r="H82" s="129">
        <v>0.011</v>
      </c>
      <c r="I82" s="129">
        <v>0.011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32</v>
      </c>
      <c r="D83" s="30">
        <v>32</v>
      </c>
      <c r="E83" s="30">
        <v>32</v>
      </c>
      <c r="F83" s="31"/>
      <c r="G83" s="31"/>
      <c r="H83" s="129">
        <v>0.023</v>
      </c>
      <c r="I83" s="129">
        <v>0.023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42</v>
      </c>
      <c r="D84" s="38">
        <v>42</v>
      </c>
      <c r="E84" s="38">
        <v>42</v>
      </c>
      <c r="F84" s="39">
        <f>IF(D84&gt;0,100*E84/D84,0)</f>
        <v>100</v>
      </c>
      <c r="G84" s="40"/>
      <c r="H84" s="127">
        <v>0.034</v>
      </c>
      <c r="I84" s="128">
        <v>0.034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17542</v>
      </c>
      <c r="D86" s="30">
        <v>22722.857</v>
      </c>
      <c r="E86" s="30">
        <v>27390</v>
      </c>
      <c r="F86" s="31">
        <f>IF(D86&gt;0,100*E86/D86,0)</f>
        <v>120.53941984496052</v>
      </c>
      <c r="G86" s="31"/>
      <c r="H86" s="129">
        <v>27.759</v>
      </c>
      <c r="I86" s="129">
        <v>35.62230832786884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17542</v>
      </c>
      <c r="D89" s="53">
        <v>22722.857</v>
      </c>
      <c r="E89" s="53">
        <v>27390</v>
      </c>
      <c r="F89" s="54">
        <f>IF(D89&gt;0,100*E89/D89,0)</f>
        <v>120.53941984496052</v>
      </c>
      <c r="G89" s="40"/>
      <c r="H89" s="132">
        <v>27.759</v>
      </c>
      <c r="I89" s="133">
        <v>35.62230832786884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7"/>
  <sheetViews>
    <sheetView zoomScalePageLayoutView="70" workbookViewId="0" topLeftCell="A55">
      <selection activeCell="F26" sqref="F2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5</v>
      </c>
      <c r="D19" s="30">
        <v>5</v>
      </c>
      <c r="E19" s="30">
        <v>5</v>
      </c>
      <c r="F19" s="31"/>
      <c r="G19" s="31"/>
      <c r="H19" s="129">
        <v>0.008</v>
      </c>
      <c r="I19" s="129">
        <v>0.008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1</v>
      </c>
      <c r="D20" s="30">
        <v>1</v>
      </c>
      <c r="E20" s="30">
        <v>1</v>
      </c>
      <c r="F20" s="31"/>
      <c r="G20" s="31"/>
      <c r="H20" s="129">
        <v>0.001</v>
      </c>
      <c r="I20" s="129">
        <v>0.001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1</v>
      </c>
      <c r="D21" s="30">
        <v>1</v>
      </c>
      <c r="E21" s="30"/>
      <c r="F21" s="31"/>
      <c r="G21" s="31"/>
      <c r="H21" s="129">
        <v>0.001</v>
      </c>
      <c r="I21" s="129">
        <v>0.001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7</v>
      </c>
      <c r="D22" s="38">
        <v>7</v>
      </c>
      <c r="E22" s="38">
        <v>6</v>
      </c>
      <c r="F22" s="39">
        <f>IF(D22&gt;0,100*E22/D22,0)</f>
        <v>85.71428571428571</v>
      </c>
      <c r="G22" s="40"/>
      <c r="H22" s="127">
        <v>0.010000000000000002</v>
      </c>
      <c r="I22" s="128">
        <v>0.010000000000000002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33</v>
      </c>
      <c r="D24" s="38">
        <v>71</v>
      </c>
      <c r="E24" s="38">
        <v>40</v>
      </c>
      <c r="F24" s="39">
        <f>IF(D24&gt;0,100*E24/D24,0)</f>
        <v>56.33802816901409</v>
      </c>
      <c r="G24" s="40"/>
      <c r="H24" s="127">
        <v>0.06</v>
      </c>
      <c r="I24" s="128">
        <v>0.112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9</v>
      </c>
      <c r="D28" s="30">
        <v>12</v>
      </c>
      <c r="E28" s="30">
        <v>14</v>
      </c>
      <c r="F28" s="31"/>
      <c r="G28" s="31"/>
      <c r="H28" s="129">
        <v>0.024</v>
      </c>
      <c r="I28" s="129">
        <v>0.032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30</v>
      </c>
      <c r="D29" s="30">
        <v>82</v>
      </c>
      <c r="E29" s="30">
        <v>82</v>
      </c>
      <c r="F29" s="31"/>
      <c r="G29" s="31"/>
      <c r="H29" s="129">
        <v>0.02</v>
      </c>
      <c r="I29" s="129">
        <v>0.049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343</v>
      </c>
      <c r="D30" s="30">
        <v>471</v>
      </c>
      <c r="E30" s="30">
        <v>471</v>
      </c>
      <c r="F30" s="31"/>
      <c r="G30" s="31"/>
      <c r="H30" s="129">
        <v>0.347</v>
      </c>
      <c r="I30" s="129">
        <v>0.19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382</v>
      </c>
      <c r="D31" s="38">
        <v>565</v>
      </c>
      <c r="E31" s="38">
        <v>567</v>
      </c>
      <c r="F31" s="39">
        <f>IF(D31&gt;0,100*E31/D31,0)</f>
        <v>100.35398230088495</v>
      </c>
      <c r="G31" s="40"/>
      <c r="H31" s="127">
        <v>0.39099999999999996</v>
      </c>
      <c r="I31" s="128">
        <v>0.271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27</v>
      </c>
      <c r="D33" s="30">
        <v>48</v>
      </c>
      <c r="E33" s="30">
        <v>40</v>
      </c>
      <c r="F33" s="31"/>
      <c r="G33" s="31"/>
      <c r="H33" s="129">
        <v>0.034</v>
      </c>
      <c r="I33" s="129">
        <v>0.06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4</v>
      </c>
      <c r="D34" s="30">
        <v>13</v>
      </c>
      <c r="E34" s="30">
        <v>13</v>
      </c>
      <c r="F34" s="31"/>
      <c r="G34" s="31"/>
      <c r="H34" s="129">
        <v>0.003</v>
      </c>
      <c r="I34" s="129">
        <v>0.014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12</v>
      </c>
      <c r="D35" s="30">
        <v>20</v>
      </c>
      <c r="E35" s="30">
        <v>15</v>
      </c>
      <c r="F35" s="31"/>
      <c r="G35" s="31"/>
      <c r="H35" s="129">
        <v>0.012</v>
      </c>
      <c r="I35" s="129">
        <v>0.026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4</v>
      </c>
      <c r="D36" s="30">
        <v>9</v>
      </c>
      <c r="E36" s="30">
        <v>3</v>
      </c>
      <c r="F36" s="31"/>
      <c r="G36" s="31"/>
      <c r="H36" s="129">
        <v>0.003</v>
      </c>
      <c r="I36" s="129">
        <v>0.007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47</v>
      </c>
      <c r="D37" s="38">
        <v>90</v>
      </c>
      <c r="E37" s="38">
        <v>71</v>
      </c>
      <c r="F37" s="39">
        <f>IF(D37&gt;0,100*E37/D37,0)</f>
        <v>78.88888888888889</v>
      </c>
      <c r="G37" s="40"/>
      <c r="H37" s="127">
        <v>0.052000000000000005</v>
      </c>
      <c r="I37" s="128">
        <v>0.107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</v>
      </c>
      <c r="D39" s="38">
        <v>1</v>
      </c>
      <c r="E39" s="38">
        <v>2</v>
      </c>
      <c r="F39" s="39">
        <f>IF(D39&gt;0,100*E39/D39,0)</f>
        <v>200</v>
      </c>
      <c r="G39" s="40"/>
      <c r="H39" s="127">
        <v>0.001</v>
      </c>
      <c r="I39" s="128">
        <v>0.001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>
        <v>2</v>
      </c>
      <c r="E41" s="30">
        <v>2</v>
      </c>
      <c r="F41" s="31"/>
      <c r="G41" s="31"/>
      <c r="H41" s="129">
        <v>0.001</v>
      </c>
      <c r="I41" s="129">
        <v>0.001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145</v>
      </c>
      <c r="D42" s="30">
        <v>79</v>
      </c>
      <c r="E42" s="30">
        <v>50</v>
      </c>
      <c r="F42" s="31"/>
      <c r="G42" s="31"/>
      <c r="H42" s="129">
        <v>0.131</v>
      </c>
      <c r="I42" s="129">
        <v>0.036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60</v>
      </c>
      <c r="D43" s="30">
        <v>90</v>
      </c>
      <c r="E43" s="30">
        <v>60</v>
      </c>
      <c r="F43" s="31"/>
      <c r="G43" s="31"/>
      <c r="H43" s="129">
        <v>0.066</v>
      </c>
      <c r="I43" s="129">
        <v>0.059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166</v>
      </c>
      <c r="D44" s="30">
        <v>182</v>
      </c>
      <c r="E44" s="30">
        <v>170</v>
      </c>
      <c r="F44" s="31"/>
      <c r="G44" s="31"/>
      <c r="H44" s="129">
        <v>0.185</v>
      </c>
      <c r="I44" s="129">
        <v>0.081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1331</v>
      </c>
      <c r="D45" s="30">
        <v>1375</v>
      </c>
      <c r="E45" s="30">
        <v>1400</v>
      </c>
      <c r="F45" s="31"/>
      <c r="G45" s="31"/>
      <c r="H45" s="129">
        <v>1.078</v>
      </c>
      <c r="I45" s="129">
        <v>0.921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16</v>
      </c>
      <c r="D46" s="30">
        <v>122</v>
      </c>
      <c r="E46" s="30">
        <v>120</v>
      </c>
      <c r="F46" s="31"/>
      <c r="G46" s="31"/>
      <c r="H46" s="129">
        <v>0.011</v>
      </c>
      <c r="I46" s="129">
        <v>0.073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109</v>
      </c>
      <c r="D47" s="30">
        <v>222</v>
      </c>
      <c r="E47" s="30">
        <v>235</v>
      </c>
      <c r="F47" s="31"/>
      <c r="G47" s="31"/>
      <c r="H47" s="129">
        <v>0.082</v>
      </c>
      <c r="I47" s="129">
        <v>0.09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3912</v>
      </c>
      <c r="D48" s="30">
        <v>3778</v>
      </c>
      <c r="E48" s="30">
        <v>3800</v>
      </c>
      <c r="F48" s="31"/>
      <c r="G48" s="31"/>
      <c r="H48" s="129">
        <v>6.827</v>
      </c>
      <c r="I48" s="129">
        <v>1.394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91</v>
      </c>
      <c r="D49" s="30">
        <v>43</v>
      </c>
      <c r="E49" s="30">
        <v>44</v>
      </c>
      <c r="F49" s="31"/>
      <c r="G49" s="31"/>
      <c r="H49" s="129">
        <v>0.06</v>
      </c>
      <c r="I49" s="129">
        <v>0.029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5832</v>
      </c>
      <c r="D50" s="38">
        <v>5893</v>
      </c>
      <c r="E50" s="38">
        <v>5881</v>
      </c>
      <c r="F50" s="39">
        <f>IF(D50&gt;0,100*E50/D50,0)</f>
        <v>99.79636857288308</v>
      </c>
      <c r="G50" s="40"/>
      <c r="H50" s="127">
        <v>8.441</v>
      </c>
      <c r="I50" s="128">
        <v>2.684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315</v>
      </c>
      <c r="D52" s="38">
        <v>315</v>
      </c>
      <c r="E52" s="38">
        <v>315</v>
      </c>
      <c r="F52" s="39">
        <f>IF(D52&gt;0,100*E52/D52,0)</f>
        <v>100</v>
      </c>
      <c r="G52" s="40"/>
      <c r="H52" s="127">
        <v>0.16</v>
      </c>
      <c r="I52" s="128">
        <v>0.16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7801</v>
      </c>
      <c r="D54" s="30">
        <v>7825</v>
      </c>
      <c r="E54" s="30">
        <v>8650</v>
      </c>
      <c r="F54" s="31"/>
      <c r="G54" s="31"/>
      <c r="H54" s="129">
        <v>9.913</v>
      </c>
      <c r="I54" s="129">
        <v>3.981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333</v>
      </c>
      <c r="D55" s="30">
        <v>367</v>
      </c>
      <c r="E55" s="30">
        <v>418</v>
      </c>
      <c r="F55" s="31"/>
      <c r="G55" s="31"/>
      <c r="H55" s="129">
        <v>0.235</v>
      </c>
      <c r="I55" s="129">
        <v>0.215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11976</v>
      </c>
      <c r="D56" s="30">
        <v>11270</v>
      </c>
      <c r="E56" s="30">
        <v>11500</v>
      </c>
      <c r="F56" s="31"/>
      <c r="G56" s="31"/>
      <c r="H56" s="129">
        <v>16.769</v>
      </c>
      <c r="I56" s="129">
        <v>8.235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543</v>
      </c>
      <c r="D57" s="30">
        <v>257</v>
      </c>
      <c r="E57" s="30">
        <v>257</v>
      </c>
      <c r="F57" s="31"/>
      <c r="G57" s="31"/>
      <c r="H57" s="129">
        <v>0.272</v>
      </c>
      <c r="I57" s="129">
        <v>0.129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4104</v>
      </c>
      <c r="D58" s="30">
        <v>4290</v>
      </c>
      <c r="E58" s="30">
        <v>4085</v>
      </c>
      <c r="F58" s="31"/>
      <c r="G58" s="31"/>
      <c r="H58" s="129">
        <v>4.167</v>
      </c>
      <c r="I58" s="129">
        <v>1.562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24757</v>
      </c>
      <c r="D59" s="38">
        <v>24009</v>
      </c>
      <c r="E59" s="38">
        <v>24910</v>
      </c>
      <c r="F59" s="39">
        <f>IF(D59&gt;0,100*E59/D59,0)</f>
        <v>103.75275938189846</v>
      </c>
      <c r="G59" s="40"/>
      <c r="H59" s="127">
        <v>31.355999999999995</v>
      </c>
      <c r="I59" s="128">
        <v>14.121999999999998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>
        <v>3</v>
      </c>
      <c r="D62" s="30">
        <v>3</v>
      </c>
      <c r="E62" s="30">
        <v>5</v>
      </c>
      <c r="F62" s="31"/>
      <c r="G62" s="31"/>
      <c r="H62" s="129">
        <v>0.002</v>
      </c>
      <c r="I62" s="129">
        <v>0.001</v>
      </c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>
        <v>12</v>
      </c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3</v>
      </c>
      <c r="D64" s="38">
        <v>3</v>
      </c>
      <c r="E64" s="38">
        <v>17</v>
      </c>
      <c r="F64" s="39">
        <f>IF(D64&gt;0,100*E64/D64,0)</f>
        <v>566.6666666666666</v>
      </c>
      <c r="G64" s="40"/>
      <c r="H64" s="127">
        <v>0.002</v>
      </c>
      <c r="I64" s="128">
        <v>0.001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10</v>
      </c>
      <c r="D66" s="38">
        <v>10</v>
      </c>
      <c r="E66" s="38">
        <v>5</v>
      </c>
      <c r="F66" s="39">
        <f>IF(D66&gt;0,100*E66/D66,0)</f>
        <v>50</v>
      </c>
      <c r="G66" s="40"/>
      <c r="H66" s="127">
        <v>0.008</v>
      </c>
      <c r="I66" s="128">
        <v>0.004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44</v>
      </c>
      <c r="D68" s="30">
        <v>20</v>
      </c>
      <c r="E68" s="30">
        <v>20</v>
      </c>
      <c r="F68" s="31"/>
      <c r="G68" s="31"/>
      <c r="H68" s="129">
        <v>0.038</v>
      </c>
      <c r="I68" s="129">
        <v>0.018</v>
      </c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>
        <v>44</v>
      </c>
      <c r="D70" s="38">
        <v>20</v>
      </c>
      <c r="E70" s="38">
        <v>20</v>
      </c>
      <c r="F70" s="39">
        <f>IF(D70&gt;0,100*E70/D70,0)</f>
        <v>100</v>
      </c>
      <c r="G70" s="40"/>
      <c r="H70" s="127">
        <v>0.038</v>
      </c>
      <c r="I70" s="128">
        <v>0.018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4</v>
      </c>
      <c r="D72" s="30">
        <v>10</v>
      </c>
      <c r="E72" s="30">
        <v>9</v>
      </c>
      <c r="F72" s="31"/>
      <c r="G72" s="31"/>
      <c r="H72" s="129">
        <v>0.003</v>
      </c>
      <c r="I72" s="129">
        <v>0.002</v>
      </c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25</v>
      </c>
      <c r="D75" s="30">
        <v>32.445</v>
      </c>
      <c r="E75" s="30">
        <v>37</v>
      </c>
      <c r="F75" s="31"/>
      <c r="G75" s="31"/>
      <c r="H75" s="129">
        <v>0.012</v>
      </c>
      <c r="I75" s="129">
        <v>0.008825040000000001</v>
      </c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>
        <v>3</v>
      </c>
      <c r="E77" s="30"/>
      <c r="F77" s="31"/>
      <c r="G77" s="31"/>
      <c r="H77" s="129"/>
      <c r="I77" s="129">
        <v>0.001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19</v>
      </c>
      <c r="D78" s="30">
        <v>2</v>
      </c>
      <c r="E78" s="30">
        <v>16</v>
      </c>
      <c r="F78" s="31"/>
      <c r="G78" s="31"/>
      <c r="H78" s="129">
        <v>0.018</v>
      </c>
      <c r="I78" s="129">
        <v>0.002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4</v>
      </c>
      <c r="D79" s="30"/>
      <c r="E79" s="30">
        <v>5</v>
      </c>
      <c r="F79" s="31"/>
      <c r="G79" s="31"/>
      <c r="H79" s="129">
        <v>0.003</v>
      </c>
      <c r="I79" s="129"/>
      <c r="J79" s="129"/>
      <c r="K79" s="32"/>
    </row>
    <row r="80" spans="1:11" s="42" customFormat="1" ht="11.25" customHeight="1">
      <c r="A80" s="43" t="s">
        <v>64</v>
      </c>
      <c r="B80" s="37"/>
      <c r="C80" s="38">
        <v>52</v>
      </c>
      <c r="D80" s="38">
        <v>47.445</v>
      </c>
      <c r="E80" s="38">
        <v>67</v>
      </c>
      <c r="F80" s="39">
        <f>IF(D80&gt;0,100*E80/D80,0)</f>
        <v>141.2161450100116</v>
      </c>
      <c r="G80" s="40"/>
      <c r="H80" s="127">
        <v>0.036000000000000004</v>
      </c>
      <c r="I80" s="128">
        <v>0.013825040000000002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22</v>
      </c>
      <c r="D82" s="30">
        <v>22</v>
      </c>
      <c r="E82" s="30">
        <v>22</v>
      </c>
      <c r="F82" s="31"/>
      <c r="G82" s="31"/>
      <c r="H82" s="129">
        <v>0.015</v>
      </c>
      <c r="I82" s="129">
        <v>0.015</v>
      </c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22</v>
      </c>
      <c r="D84" s="38">
        <v>22</v>
      </c>
      <c r="E84" s="38">
        <v>22</v>
      </c>
      <c r="F84" s="39">
        <f>IF(D84&gt;0,100*E84/D84,0)</f>
        <v>100</v>
      </c>
      <c r="G84" s="40"/>
      <c r="H84" s="127">
        <v>0.015</v>
      </c>
      <c r="I84" s="128">
        <v>0.015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31505</v>
      </c>
      <c r="D86" s="30">
        <v>31053.445</v>
      </c>
      <c r="E86" s="30">
        <v>31923</v>
      </c>
      <c r="F86" s="31">
        <f>IF(D86&gt;0,100*E86/D86,0)</f>
        <v>102.80018851370596</v>
      </c>
      <c r="G86" s="31"/>
      <c r="H86" s="129">
        <v>40.57</v>
      </c>
      <c r="I86" s="129">
        <v>17.518825040000003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31505</v>
      </c>
      <c r="D89" s="53">
        <v>31053.445</v>
      </c>
      <c r="E89" s="53">
        <v>31923</v>
      </c>
      <c r="F89" s="54">
        <f>IF(D89&gt;0,100*E89/D89,0)</f>
        <v>102.80018851370596</v>
      </c>
      <c r="G89" s="40"/>
      <c r="H89" s="132">
        <v>40.57</v>
      </c>
      <c r="I89" s="133">
        <v>17.518825040000003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7"/>
  <sheetViews>
    <sheetView zoomScalePageLayoutView="70" workbookViewId="0" topLeftCell="A61">
      <selection activeCell="L25" sqref="L2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/>
      <c r="E10" s="30"/>
      <c r="F10" s="31"/>
      <c r="G10" s="31"/>
      <c r="H10" s="129">
        <v>0.001</v>
      </c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>
        <v>17</v>
      </c>
      <c r="D11" s="30">
        <v>16.984052211175772</v>
      </c>
      <c r="E11" s="30">
        <v>16</v>
      </c>
      <c r="F11" s="31"/>
      <c r="G11" s="31"/>
      <c r="H11" s="129">
        <v>0.015</v>
      </c>
      <c r="I11" s="129">
        <v>0.015244885264751373</v>
      </c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>
        <v>18</v>
      </c>
      <c r="D13" s="38">
        <v>16.984052211175772</v>
      </c>
      <c r="E13" s="38">
        <v>16</v>
      </c>
      <c r="F13" s="39">
        <f>IF(D13&gt;0,100*E13/D13,0)</f>
        <v>94.20602222049077</v>
      </c>
      <c r="G13" s="40"/>
      <c r="H13" s="127">
        <v>0.016</v>
      </c>
      <c r="I13" s="128">
        <v>0.015244885264751373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22</v>
      </c>
      <c r="D19" s="30">
        <v>22</v>
      </c>
      <c r="E19" s="30">
        <v>70</v>
      </c>
      <c r="F19" s="31"/>
      <c r="G19" s="31"/>
      <c r="H19" s="129">
        <v>0.04</v>
      </c>
      <c r="I19" s="129">
        <v>0.04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>
        <v>1</v>
      </c>
      <c r="D21" s="30"/>
      <c r="E21" s="30"/>
      <c r="F21" s="31"/>
      <c r="G21" s="31"/>
      <c r="H21" s="129">
        <v>0.001</v>
      </c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23</v>
      </c>
      <c r="D22" s="38">
        <v>22</v>
      </c>
      <c r="E22" s="38">
        <v>70</v>
      </c>
      <c r="F22" s="39">
        <f>IF(D22&gt;0,100*E22/D22,0)</f>
        <v>318.1818181818182</v>
      </c>
      <c r="G22" s="40"/>
      <c r="H22" s="127">
        <v>0.041</v>
      </c>
      <c r="I22" s="128">
        <v>0.04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21</v>
      </c>
      <c r="D24" s="38">
        <v>34</v>
      </c>
      <c r="E24" s="38">
        <v>20</v>
      </c>
      <c r="F24" s="39">
        <f>IF(D24&gt;0,100*E24/D24,0)</f>
        <v>58.8235294117647</v>
      </c>
      <c r="G24" s="40"/>
      <c r="H24" s="127">
        <v>0.038</v>
      </c>
      <c r="I24" s="128">
        <v>0.0597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24</v>
      </c>
      <c r="D26" s="38">
        <v>20</v>
      </c>
      <c r="E26" s="38">
        <v>20</v>
      </c>
      <c r="F26" s="39">
        <f>IF(D26&gt;0,100*E26/D26,0)</f>
        <v>100</v>
      </c>
      <c r="G26" s="40"/>
      <c r="H26" s="127">
        <v>0.043</v>
      </c>
      <c r="I26" s="128">
        <v>0.04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11</v>
      </c>
      <c r="D28" s="30">
        <v>10</v>
      </c>
      <c r="E28" s="30">
        <v>12</v>
      </c>
      <c r="F28" s="31"/>
      <c r="G28" s="31"/>
      <c r="H28" s="129">
        <v>0.021</v>
      </c>
      <c r="I28" s="129">
        <v>0.016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5</v>
      </c>
      <c r="D29" s="30">
        <v>8</v>
      </c>
      <c r="E29" s="30">
        <v>8</v>
      </c>
      <c r="F29" s="31"/>
      <c r="G29" s="31"/>
      <c r="H29" s="129">
        <v>0.003</v>
      </c>
      <c r="I29" s="129">
        <v>0.003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123</v>
      </c>
      <c r="D30" s="30">
        <v>175</v>
      </c>
      <c r="E30" s="30">
        <v>175</v>
      </c>
      <c r="F30" s="31"/>
      <c r="G30" s="31"/>
      <c r="H30" s="129">
        <v>0.134</v>
      </c>
      <c r="I30" s="129">
        <v>0.085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139</v>
      </c>
      <c r="D31" s="38">
        <v>193</v>
      </c>
      <c r="E31" s="38">
        <v>195</v>
      </c>
      <c r="F31" s="39">
        <f>IF(D31&gt;0,100*E31/D31,0)</f>
        <v>101.03626943005182</v>
      </c>
      <c r="G31" s="40"/>
      <c r="H31" s="127">
        <v>0.158</v>
      </c>
      <c r="I31" s="128">
        <v>0.10400000000000001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93</v>
      </c>
      <c r="D33" s="30">
        <v>103</v>
      </c>
      <c r="E33" s="30">
        <v>100</v>
      </c>
      <c r="F33" s="31"/>
      <c r="G33" s="31"/>
      <c r="H33" s="129">
        <v>0.08</v>
      </c>
      <c r="I33" s="129">
        <v>0.04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10</v>
      </c>
      <c r="D34" s="30">
        <v>13</v>
      </c>
      <c r="E34" s="30">
        <v>13</v>
      </c>
      <c r="F34" s="31"/>
      <c r="G34" s="31"/>
      <c r="H34" s="129">
        <v>0.008</v>
      </c>
      <c r="I34" s="129">
        <v>0.015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36</v>
      </c>
      <c r="D35" s="30">
        <v>35</v>
      </c>
      <c r="E35" s="30">
        <v>40</v>
      </c>
      <c r="F35" s="31"/>
      <c r="G35" s="31"/>
      <c r="H35" s="129">
        <v>0.035</v>
      </c>
      <c r="I35" s="129">
        <v>0.03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16</v>
      </c>
      <c r="D36" s="30">
        <v>16</v>
      </c>
      <c r="E36" s="30">
        <v>14</v>
      </c>
      <c r="F36" s="31"/>
      <c r="G36" s="31"/>
      <c r="H36" s="129">
        <v>0.013</v>
      </c>
      <c r="I36" s="129">
        <v>0.013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155</v>
      </c>
      <c r="D37" s="38">
        <v>167</v>
      </c>
      <c r="E37" s="38">
        <v>167</v>
      </c>
      <c r="F37" s="39">
        <f>IF(D37&gt;0,100*E37/D37,0)</f>
        <v>100</v>
      </c>
      <c r="G37" s="40"/>
      <c r="H37" s="127">
        <v>0.136</v>
      </c>
      <c r="I37" s="128">
        <v>0.09799999999999999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262</v>
      </c>
      <c r="D39" s="38">
        <v>253</v>
      </c>
      <c r="E39" s="38">
        <v>400</v>
      </c>
      <c r="F39" s="39">
        <f>IF(D39&gt;0,100*E39/D39,0)</f>
        <v>158.10276679841897</v>
      </c>
      <c r="G39" s="40"/>
      <c r="H39" s="127">
        <v>0.228</v>
      </c>
      <c r="I39" s="128">
        <v>0.21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115</v>
      </c>
      <c r="D41" s="30">
        <v>213</v>
      </c>
      <c r="E41" s="30">
        <v>255</v>
      </c>
      <c r="F41" s="31"/>
      <c r="G41" s="31"/>
      <c r="H41" s="129">
        <v>0.09</v>
      </c>
      <c r="I41" s="129">
        <v>0.131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236</v>
      </c>
      <c r="D42" s="30">
        <v>282</v>
      </c>
      <c r="E42" s="30">
        <v>200</v>
      </c>
      <c r="F42" s="31"/>
      <c r="G42" s="31"/>
      <c r="H42" s="129">
        <v>0.236</v>
      </c>
      <c r="I42" s="129">
        <v>0.141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540</v>
      </c>
      <c r="D43" s="30">
        <v>736</v>
      </c>
      <c r="E43" s="30">
        <v>560</v>
      </c>
      <c r="F43" s="31"/>
      <c r="G43" s="31"/>
      <c r="H43" s="129">
        <v>0.588</v>
      </c>
      <c r="I43" s="129">
        <v>0.57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377</v>
      </c>
      <c r="D44" s="30">
        <v>354</v>
      </c>
      <c r="E44" s="30">
        <v>410</v>
      </c>
      <c r="F44" s="31"/>
      <c r="G44" s="31"/>
      <c r="H44" s="129">
        <v>0.384</v>
      </c>
      <c r="I44" s="129">
        <v>0.224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1977</v>
      </c>
      <c r="D45" s="30">
        <v>2502</v>
      </c>
      <c r="E45" s="30">
        <v>2750</v>
      </c>
      <c r="F45" s="31"/>
      <c r="G45" s="31"/>
      <c r="H45" s="129">
        <v>1.423</v>
      </c>
      <c r="I45" s="129">
        <v>2.052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201</v>
      </c>
      <c r="D46" s="30">
        <v>235</v>
      </c>
      <c r="E46" s="30">
        <v>240</v>
      </c>
      <c r="F46" s="31"/>
      <c r="G46" s="31"/>
      <c r="H46" s="129">
        <v>0.161</v>
      </c>
      <c r="I46" s="129">
        <v>0.165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320</v>
      </c>
      <c r="D47" s="30">
        <v>106</v>
      </c>
      <c r="E47" s="30">
        <v>152</v>
      </c>
      <c r="F47" s="31"/>
      <c r="G47" s="31"/>
      <c r="H47" s="129">
        <v>0.224</v>
      </c>
      <c r="I47" s="129">
        <v>0.074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2057</v>
      </c>
      <c r="D48" s="30">
        <v>2023</v>
      </c>
      <c r="E48" s="30">
        <v>2050</v>
      </c>
      <c r="F48" s="31"/>
      <c r="G48" s="31"/>
      <c r="H48" s="129">
        <v>2.098</v>
      </c>
      <c r="I48" s="129">
        <v>1.155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987</v>
      </c>
      <c r="D49" s="30">
        <v>1533</v>
      </c>
      <c r="E49" s="30">
        <v>1630</v>
      </c>
      <c r="F49" s="31"/>
      <c r="G49" s="31"/>
      <c r="H49" s="129">
        <v>0.331</v>
      </c>
      <c r="I49" s="129">
        <v>1.008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6810</v>
      </c>
      <c r="D50" s="38">
        <v>7984</v>
      </c>
      <c r="E50" s="38">
        <v>8247</v>
      </c>
      <c r="F50" s="39">
        <f>IF(D50&gt;0,100*E50/D50,0)</f>
        <v>103.2940881763527</v>
      </c>
      <c r="G50" s="40"/>
      <c r="H50" s="127">
        <v>5.535000000000001</v>
      </c>
      <c r="I50" s="128">
        <v>5.5200000000000005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548</v>
      </c>
      <c r="D52" s="38">
        <v>548</v>
      </c>
      <c r="E52" s="38">
        <v>548</v>
      </c>
      <c r="F52" s="39">
        <f>IF(D52&gt;0,100*E52/D52,0)</f>
        <v>100</v>
      </c>
      <c r="G52" s="40"/>
      <c r="H52" s="127">
        <v>0.492</v>
      </c>
      <c r="I52" s="128">
        <v>0.492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366</v>
      </c>
      <c r="D54" s="30">
        <v>180</v>
      </c>
      <c r="E54" s="30">
        <v>225</v>
      </c>
      <c r="F54" s="31"/>
      <c r="G54" s="31"/>
      <c r="H54" s="129">
        <v>0.387</v>
      </c>
      <c r="I54" s="129">
        <v>0.1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353</v>
      </c>
      <c r="D55" s="30">
        <v>430</v>
      </c>
      <c r="E55" s="30">
        <v>506</v>
      </c>
      <c r="F55" s="31"/>
      <c r="G55" s="31"/>
      <c r="H55" s="129">
        <v>0.35</v>
      </c>
      <c r="I55" s="129">
        <v>0.344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322</v>
      </c>
      <c r="D56" s="30">
        <v>440</v>
      </c>
      <c r="E56" s="30">
        <v>250</v>
      </c>
      <c r="F56" s="31"/>
      <c r="G56" s="31"/>
      <c r="H56" s="129">
        <v>0.161</v>
      </c>
      <c r="I56" s="129">
        <v>0.32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534</v>
      </c>
      <c r="D57" s="30">
        <v>846</v>
      </c>
      <c r="E57" s="30">
        <v>846</v>
      </c>
      <c r="F57" s="31"/>
      <c r="G57" s="31"/>
      <c r="H57" s="129">
        <v>0.27</v>
      </c>
      <c r="I57" s="129">
        <v>0.423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3295</v>
      </c>
      <c r="D58" s="30">
        <v>3834</v>
      </c>
      <c r="E58" s="30">
        <v>3646</v>
      </c>
      <c r="F58" s="31"/>
      <c r="G58" s="31"/>
      <c r="H58" s="129">
        <v>2.71</v>
      </c>
      <c r="I58" s="129">
        <v>1.608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4870</v>
      </c>
      <c r="D59" s="38">
        <v>5730</v>
      </c>
      <c r="E59" s="38">
        <v>5473</v>
      </c>
      <c r="F59" s="39">
        <f>IF(D59&gt;0,100*E59/D59,0)</f>
        <v>95.51483420593368</v>
      </c>
      <c r="G59" s="40"/>
      <c r="H59" s="127">
        <v>3.878</v>
      </c>
      <c r="I59" s="128">
        <v>2.795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8</v>
      </c>
      <c r="D61" s="30"/>
      <c r="E61" s="30"/>
      <c r="F61" s="31"/>
      <c r="G61" s="31"/>
      <c r="H61" s="129">
        <v>0.007</v>
      </c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>
        <v>12</v>
      </c>
      <c r="D62" s="30">
        <v>8</v>
      </c>
      <c r="E62" s="30">
        <v>10</v>
      </c>
      <c r="F62" s="31"/>
      <c r="G62" s="31"/>
      <c r="H62" s="129">
        <v>0.008</v>
      </c>
      <c r="I62" s="129">
        <v>0.003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28</v>
      </c>
      <c r="D63" s="30"/>
      <c r="E63" s="30">
        <v>28</v>
      </c>
      <c r="F63" s="31"/>
      <c r="G63" s="31"/>
      <c r="H63" s="129">
        <v>0.022</v>
      </c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48</v>
      </c>
      <c r="D64" s="38">
        <v>8</v>
      </c>
      <c r="E64" s="38">
        <v>38</v>
      </c>
      <c r="F64" s="39">
        <f>IF(D64&gt;0,100*E64/D64,0)</f>
        <v>475</v>
      </c>
      <c r="G64" s="40"/>
      <c r="H64" s="127">
        <v>0.037</v>
      </c>
      <c r="I64" s="128">
        <v>0.003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20</v>
      </c>
      <c r="D66" s="38">
        <v>20</v>
      </c>
      <c r="E66" s="38">
        <v>10</v>
      </c>
      <c r="F66" s="39">
        <f>IF(D66&gt;0,100*E66/D66,0)</f>
        <v>50</v>
      </c>
      <c r="G66" s="40"/>
      <c r="H66" s="127">
        <v>0.014</v>
      </c>
      <c r="I66" s="128">
        <v>0.007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3152</v>
      </c>
      <c r="D68" s="30">
        <v>4030</v>
      </c>
      <c r="E68" s="30">
        <v>4000</v>
      </c>
      <c r="F68" s="31"/>
      <c r="G68" s="31"/>
      <c r="H68" s="129">
        <v>1.677</v>
      </c>
      <c r="I68" s="129">
        <v>3.65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140</v>
      </c>
      <c r="D69" s="30">
        <v>150</v>
      </c>
      <c r="E69" s="30">
        <v>200</v>
      </c>
      <c r="F69" s="31"/>
      <c r="G69" s="31"/>
      <c r="H69" s="129">
        <v>0.074</v>
      </c>
      <c r="I69" s="129">
        <v>0.12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3292</v>
      </c>
      <c r="D70" s="38">
        <v>4180</v>
      </c>
      <c r="E70" s="38">
        <v>4200</v>
      </c>
      <c r="F70" s="39">
        <f>IF(D70&gt;0,100*E70/D70,0)</f>
        <v>100.47846889952153</v>
      </c>
      <c r="G70" s="40"/>
      <c r="H70" s="127">
        <v>1.7510000000000001</v>
      </c>
      <c r="I70" s="128">
        <v>3.77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149</v>
      </c>
      <c r="D72" s="30">
        <v>118</v>
      </c>
      <c r="E72" s="30">
        <v>125</v>
      </c>
      <c r="F72" s="31"/>
      <c r="G72" s="31"/>
      <c r="H72" s="129">
        <v>0.112</v>
      </c>
      <c r="I72" s="129">
        <v>0.009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1386</v>
      </c>
      <c r="D73" s="30">
        <v>1690</v>
      </c>
      <c r="E73" s="30">
        <v>1600</v>
      </c>
      <c r="F73" s="31"/>
      <c r="G73" s="31"/>
      <c r="H73" s="129">
        <v>1.357</v>
      </c>
      <c r="I73" s="129">
        <v>1.95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1035</v>
      </c>
      <c r="D74" s="30">
        <v>2450</v>
      </c>
      <c r="E74" s="30">
        <v>2450</v>
      </c>
      <c r="F74" s="31"/>
      <c r="G74" s="31"/>
      <c r="H74" s="129">
        <v>1.169</v>
      </c>
      <c r="I74" s="129">
        <v>2.695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866</v>
      </c>
      <c r="D75" s="30">
        <v>972.32</v>
      </c>
      <c r="E75" s="30">
        <v>994</v>
      </c>
      <c r="F75" s="31"/>
      <c r="G75" s="31"/>
      <c r="H75" s="129">
        <v>0.585</v>
      </c>
      <c r="I75" s="129">
        <v>0.30392298013856817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149</v>
      </c>
      <c r="D76" s="30">
        <v>383</v>
      </c>
      <c r="E76" s="30">
        <v>500</v>
      </c>
      <c r="F76" s="31"/>
      <c r="G76" s="31"/>
      <c r="H76" s="129">
        <v>0.119</v>
      </c>
      <c r="I76" s="129">
        <v>0.556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181</v>
      </c>
      <c r="D77" s="30">
        <v>465</v>
      </c>
      <c r="E77" s="30">
        <v>400</v>
      </c>
      <c r="F77" s="31"/>
      <c r="G77" s="31"/>
      <c r="H77" s="129">
        <v>0.149</v>
      </c>
      <c r="I77" s="129">
        <v>0.21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2261</v>
      </c>
      <c r="D78" s="30">
        <v>3850</v>
      </c>
      <c r="E78" s="30">
        <v>3900</v>
      </c>
      <c r="F78" s="31"/>
      <c r="G78" s="31"/>
      <c r="H78" s="129">
        <v>3.793</v>
      </c>
      <c r="I78" s="129">
        <v>5.094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4970</v>
      </c>
      <c r="D79" s="30">
        <v>9200</v>
      </c>
      <c r="E79" s="30">
        <v>9000</v>
      </c>
      <c r="F79" s="31"/>
      <c r="G79" s="31"/>
      <c r="H79" s="129">
        <v>6.407</v>
      </c>
      <c r="I79" s="129">
        <v>9.552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10997</v>
      </c>
      <c r="D80" s="38">
        <v>19128.32</v>
      </c>
      <c r="E80" s="38">
        <v>18969</v>
      </c>
      <c r="F80" s="39">
        <f>IF(D80&gt;0,100*E80/D80,0)</f>
        <v>99.1670988356531</v>
      </c>
      <c r="G80" s="40"/>
      <c r="H80" s="127">
        <v>13.690999999999999</v>
      </c>
      <c r="I80" s="128">
        <v>20.36992298013857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25</v>
      </c>
      <c r="D82" s="30">
        <v>25</v>
      </c>
      <c r="E82" s="30">
        <v>25</v>
      </c>
      <c r="F82" s="31"/>
      <c r="G82" s="31"/>
      <c r="H82" s="129">
        <v>0.015</v>
      </c>
      <c r="I82" s="129">
        <v>0.015</v>
      </c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25</v>
      </c>
      <c r="D84" s="38">
        <v>25</v>
      </c>
      <c r="E84" s="38">
        <v>25</v>
      </c>
      <c r="F84" s="39">
        <f>IF(D84&gt;0,100*E84/D84,0)</f>
        <v>100</v>
      </c>
      <c r="G84" s="40"/>
      <c r="H84" s="127">
        <v>0.015</v>
      </c>
      <c r="I84" s="128">
        <v>0.015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27252</v>
      </c>
      <c r="D86" s="30">
        <v>38329.30405221118</v>
      </c>
      <c r="E86" s="30">
        <v>38398</v>
      </c>
      <c r="F86" s="31">
        <f>IF(D86&gt;0,100*E86/D86,0)</f>
        <v>100.17922565902904</v>
      </c>
      <c r="G86" s="31"/>
      <c r="H86" s="129">
        <v>26.073</v>
      </c>
      <c r="I86" s="129">
        <v>33.53886786540332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27252</v>
      </c>
      <c r="D89" s="53">
        <v>38329.30405221118</v>
      </c>
      <c r="E89" s="53">
        <v>38398</v>
      </c>
      <c r="F89" s="54">
        <f>IF(D89&gt;0,100*E89/D89,0)</f>
        <v>100.17922565902904</v>
      </c>
      <c r="G89" s="40"/>
      <c r="H89" s="132">
        <v>26.073</v>
      </c>
      <c r="I89" s="133">
        <v>33.53886786540332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7"/>
  <sheetViews>
    <sheetView zoomScalePageLayoutView="70" workbookViewId="0" topLeftCell="A58">
      <selection activeCell="F89" sqref="F8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56</v>
      </c>
      <c r="D17" s="38">
        <v>1</v>
      </c>
      <c r="E17" s="38">
        <v>1</v>
      </c>
      <c r="F17" s="39">
        <f>IF(D17&gt;0,100*E17/D17,0)</f>
        <v>100</v>
      </c>
      <c r="G17" s="40"/>
      <c r="H17" s="127">
        <v>0.067</v>
      </c>
      <c r="I17" s="128">
        <v>0.002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52</v>
      </c>
      <c r="D19" s="30">
        <v>487</v>
      </c>
      <c r="E19" s="30">
        <v>495</v>
      </c>
      <c r="F19" s="31"/>
      <c r="G19" s="31"/>
      <c r="H19" s="129">
        <v>0.156</v>
      </c>
      <c r="I19" s="129">
        <v>1.023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52</v>
      </c>
      <c r="D22" s="38">
        <v>487</v>
      </c>
      <c r="E22" s="38">
        <v>495</v>
      </c>
      <c r="F22" s="39">
        <f>IF(D22&gt;0,100*E22/D22,0)</f>
        <v>101.64271047227926</v>
      </c>
      <c r="G22" s="40"/>
      <c r="H22" s="127">
        <v>0.156</v>
      </c>
      <c r="I22" s="128">
        <v>1.023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2290</v>
      </c>
      <c r="D24" s="38">
        <v>2104</v>
      </c>
      <c r="E24" s="38">
        <v>3275</v>
      </c>
      <c r="F24" s="39">
        <f>IF(D24&gt;0,100*E24/D24,0)</f>
        <v>155.65589353612168</v>
      </c>
      <c r="G24" s="40"/>
      <c r="H24" s="127">
        <v>4.369</v>
      </c>
      <c r="I24" s="128">
        <v>4.30396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340</v>
      </c>
      <c r="D26" s="38">
        <v>200</v>
      </c>
      <c r="E26" s="38">
        <v>600</v>
      </c>
      <c r="F26" s="39">
        <f>IF(D26&gt;0,100*E26/D26,0)</f>
        <v>300</v>
      </c>
      <c r="G26" s="40"/>
      <c r="H26" s="127">
        <v>1.161</v>
      </c>
      <c r="I26" s="128">
        <v>0.6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12317</v>
      </c>
      <c r="D28" s="30">
        <v>10610</v>
      </c>
      <c r="E28" s="30">
        <v>10017</v>
      </c>
      <c r="F28" s="31"/>
      <c r="G28" s="31"/>
      <c r="H28" s="129">
        <v>24.634</v>
      </c>
      <c r="I28" s="129">
        <v>23.814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3748</v>
      </c>
      <c r="D29" s="30">
        <v>3167</v>
      </c>
      <c r="E29" s="30">
        <v>3167</v>
      </c>
      <c r="F29" s="31"/>
      <c r="G29" s="31"/>
      <c r="H29" s="129">
        <v>3.775</v>
      </c>
      <c r="I29" s="129">
        <v>1.329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7502</v>
      </c>
      <c r="D30" s="30">
        <v>9124</v>
      </c>
      <c r="E30" s="30">
        <v>9124</v>
      </c>
      <c r="F30" s="31"/>
      <c r="G30" s="31"/>
      <c r="H30" s="129">
        <v>10.769</v>
      </c>
      <c r="I30" s="129">
        <v>3.798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23567</v>
      </c>
      <c r="D31" s="38">
        <v>22901</v>
      </c>
      <c r="E31" s="38">
        <v>22308</v>
      </c>
      <c r="F31" s="39">
        <f>IF(D31&gt;0,100*E31/D31,0)</f>
        <v>97.41059342386795</v>
      </c>
      <c r="G31" s="40"/>
      <c r="H31" s="127">
        <v>39.178</v>
      </c>
      <c r="I31" s="128">
        <v>28.941000000000003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104</v>
      </c>
      <c r="D33" s="30">
        <v>304</v>
      </c>
      <c r="E33" s="30">
        <v>350</v>
      </c>
      <c r="F33" s="31"/>
      <c r="G33" s="31"/>
      <c r="H33" s="129">
        <v>0.213</v>
      </c>
      <c r="I33" s="129">
        <v>0.6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56</v>
      </c>
      <c r="D34" s="30">
        <v>72</v>
      </c>
      <c r="E34" s="30">
        <v>72</v>
      </c>
      <c r="F34" s="31"/>
      <c r="G34" s="31"/>
      <c r="H34" s="129">
        <v>0.084</v>
      </c>
      <c r="I34" s="129">
        <v>0.132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264</v>
      </c>
      <c r="D35" s="30">
        <v>650</v>
      </c>
      <c r="E35" s="30">
        <v>600</v>
      </c>
      <c r="F35" s="31"/>
      <c r="G35" s="31"/>
      <c r="H35" s="129">
        <v>0.517</v>
      </c>
      <c r="I35" s="129">
        <v>1.1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>
        <v>19</v>
      </c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424</v>
      </c>
      <c r="D37" s="38">
        <v>1026</v>
      </c>
      <c r="E37" s="38">
        <v>1041</v>
      </c>
      <c r="F37" s="39">
        <f>IF(D37&gt;0,100*E37/D37,0)</f>
        <v>101.46198830409357</v>
      </c>
      <c r="G37" s="40"/>
      <c r="H37" s="127">
        <v>0.8140000000000001</v>
      </c>
      <c r="I37" s="128">
        <v>1.832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441</v>
      </c>
      <c r="D39" s="38">
        <v>425</v>
      </c>
      <c r="E39" s="38">
        <v>540</v>
      </c>
      <c r="F39" s="39">
        <f>IF(D39&gt;0,100*E39/D39,0)</f>
        <v>127.05882352941177</v>
      </c>
      <c r="G39" s="40"/>
      <c r="H39" s="127">
        <v>0.529</v>
      </c>
      <c r="I39" s="128">
        <v>0.455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346</v>
      </c>
      <c r="D41" s="30">
        <v>323</v>
      </c>
      <c r="E41" s="30">
        <v>310</v>
      </c>
      <c r="F41" s="31"/>
      <c r="G41" s="31"/>
      <c r="H41" s="129">
        <v>0.255</v>
      </c>
      <c r="I41" s="129">
        <v>0.226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4646</v>
      </c>
      <c r="D42" s="30">
        <v>4747</v>
      </c>
      <c r="E42" s="30">
        <v>6000</v>
      </c>
      <c r="F42" s="31"/>
      <c r="G42" s="31"/>
      <c r="H42" s="129">
        <v>7.898</v>
      </c>
      <c r="I42" s="129">
        <v>6.171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1650</v>
      </c>
      <c r="D43" s="30">
        <v>1266</v>
      </c>
      <c r="E43" s="30">
        <v>1650</v>
      </c>
      <c r="F43" s="31"/>
      <c r="G43" s="31"/>
      <c r="H43" s="129">
        <v>1.802</v>
      </c>
      <c r="I43" s="129">
        <v>0.87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5794</v>
      </c>
      <c r="D44" s="30">
        <v>6300</v>
      </c>
      <c r="E44" s="30">
        <v>7200</v>
      </c>
      <c r="F44" s="31"/>
      <c r="G44" s="31"/>
      <c r="H44" s="129">
        <v>10.46</v>
      </c>
      <c r="I44" s="129">
        <v>5.2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858</v>
      </c>
      <c r="D45" s="30">
        <v>860</v>
      </c>
      <c r="E45" s="30">
        <v>1000</v>
      </c>
      <c r="F45" s="31"/>
      <c r="G45" s="31"/>
      <c r="H45" s="129">
        <v>0.789</v>
      </c>
      <c r="I45" s="129">
        <v>0.74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580</v>
      </c>
      <c r="D46" s="30">
        <v>463</v>
      </c>
      <c r="E46" s="30">
        <v>460</v>
      </c>
      <c r="F46" s="31"/>
      <c r="G46" s="31"/>
      <c r="H46" s="129">
        <v>0.406</v>
      </c>
      <c r="I46" s="129">
        <v>0.278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3035</v>
      </c>
      <c r="D47" s="30">
        <v>2546</v>
      </c>
      <c r="E47" s="30">
        <v>2510</v>
      </c>
      <c r="F47" s="31"/>
      <c r="G47" s="31"/>
      <c r="H47" s="129">
        <v>2.128</v>
      </c>
      <c r="I47" s="129">
        <v>1.022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16362</v>
      </c>
      <c r="D48" s="30">
        <v>18657</v>
      </c>
      <c r="E48" s="30">
        <v>18650</v>
      </c>
      <c r="F48" s="31"/>
      <c r="G48" s="31"/>
      <c r="H48" s="129">
        <v>30.207</v>
      </c>
      <c r="I48" s="129">
        <v>17.302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3428</v>
      </c>
      <c r="D49" s="30">
        <v>4205</v>
      </c>
      <c r="E49" s="30">
        <v>4620</v>
      </c>
      <c r="F49" s="31"/>
      <c r="G49" s="31"/>
      <c r="H49" s="129">
        <v>5.544</v>
      </c>
      <c r="I49" s="129">
        <v>5.547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36699</v>
      </c>
      <c r="D50" s="38">
        <v>39367</v>
      </c>
      <c r="E50" s="38">
        <v>42400</v>
      </c>
      <c r="F50" s="39">
        <f>IF(D50&gt;0,100*E50/D50,0)</f>
        <v>107.70442248583839</v>
      </c>
      <c r="G50" s="40"/>
      <c r="H50" s="127">
        <v>59.489</v>
      </c>
      <c r="I50" s="128">
        <v>37.356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957</v>
      </c>
      <c r="D52" s="38">
        <v>957</v>
      </c>
      <c r="E52" s="38">
        <v>957</v>
      </c>
      <c r="F52" s="39">
        <f>IF(D52&gt;0,100*E52/D52,0)</f>
        <v>100</v>
      </c>
      <c r="G52" s="40"/>
      <c r="H52" s="127">
        <v>1.589</v>
      </c>
      <c r="I52" s="128">
        <v>1.529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14252</v>
      </c>
      <c r="D54" s="30">
        <v>19155</v>
      </c>
      <c r="E54" s="30">
        <v>17500</v>
      </c>
      <c r="F54" s="31"/>
      <c r="G54" s="31"/>
      <c r="H54" s="129">
        <v>28.137</v>
      </c>
      <c r="I54" s="129">
        <v>11.526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13282</v>
      </c>
      <c r="D55" s="30">
        <v>18869</v>
      </c>
      <c r="E55" s="30">
        <v>21656</v>
      </c>
      <c r="F55" s="31"/>
      <c r="G55" s="31"/>
      <c r="H55" s="129">
        <v>26.564</v>
      </c>
      <c r="I55" s="129">
        <v>18.869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5118</v>
      </c>
      <c r="D56" s="30">
        <v>4890</v>
      </c>
      <c r="E56" s="30">
        <v>4500</v>
      </c>
      <c r="F56" s="31"/>
      <c r="G56" s="31"/>
      <c r="H56" s="129">
        <v>3.58</v>
      </c>
      <c r="I56" s="129">
        <v>4.28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1321</v>
      </c>
      <c r="D57" s="30">
        <v>1508</v>
      </c>
      <c r="E57" s="30">
        <v>1508</v>
      </c>
      <c r="F57" s="31"/>
      <c r="G57" s="31"/>
      <c r="H57" s="129">
        <v>1.994</v>
      </c>
      <c r="I57" s="129">
        <v>2.262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5491</v>
      </c>
      <c r="D58" s="30">
        <v>7337</v>
      </c>
      <c r="E58" s="30">
        <v>7014</v>
      </c>
      <c r="F58" s="31"/>
      <c r="G58" s="31"/>
      <c r="H58" s="129">
        <v>5.945</v>
      </c>
      <c r="I58" s="129">
        <v>3.972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39464</v>
      </c>
      <c r="D59" s="38">
        <v>51759</v>
      </c>
      <c r="E59" s="38">
        <v>52178</v>
      </c>
      <c r="F59" s="39">
        <f>IF(D59&gt;0,100*E59/D59,0)</f>
        <v>100.80952104947932</v>
      </c>
      <c r="G59" s="40"/>
      <c r="H59" s="127">
        <v>66.22</v>
      </c>
      <c r="I59" s="128">
        <v>40.909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5</v>
      </c>
      <c r="D61" s="30">
        <v>5</v>
      </c>
      <c r="E61" s="30">
        <v>5</v>
      </c>
      <c r="F61" s="31"/>
      <c r="G61" s="31"/>
      <c r="H61" s="129">
        <v>0.01</v>
      </c>
      <c r="I61" s="129">
        <v>0.01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6</v>
      </c>
      <c r="D62" s="30"/>
      <c r="E62" s="30"/>
      <c r="F62" s="31"/>
      <c r="G62" s="31"/>
      <c r="H62" s="129">
        <v>0.007</v>
      </c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>
        <v>255</v>
      </c>
      <c r="D63" s="30">
        <v>280</v>
      </c>
      <c r="E63" s="30">
        <v>141</v>
      </c>
      <c r="F63" s="31"/>
      <c r="G63" s="31"/>
      <c r="H63" s="129">
        <v>0.482</v>
      </c>
      <c r="I63" s="129">
        <v>0.084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266</v>
      </c>
      <c r="D64" s="38">
        <v>285</v>
      </c>
      <c r="E64" s="38">
        <v>146</v>
      </c>
      <c r="F64" s="39">
        <f>IF(D64&gt;0,100*E64/D64,0)</f>
        <v>51.228070175438596</v>
      </c>
      <c r="G64" s="40"/>
      <c r="H64" s="127">
        <v>0.499</v>
      </c>
      <c r="I64" s="128">
        <v>0.094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776</v>
      </c>
      <c r="D66" s="38">
        <v>776</v>
      </c>
      <c r="E66" s="38">
        <v>641</v>
      </c>
      <c r="F66" s="39">
        <f>IF(D66&gt;0,100*E66/D66,0)</f>
        <v>82.60309278350516</v>
      </c>
      <c r="G66" s="40"/>
      <c r="H66" s="127">
        <v>0.865</v>
      </c>
      <c r="I66" s="128">
        <v>0.69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10061</v>
      </c>
      <c r="D68" s="30">
        <v>9710</v>
      </c>
      <c r="E68" s="30">
        <v>10000</v>
      </c>
      <c r="F68" s="31"/>
      <c r="G68" s="31"/>
      <c r="H68" s="129">
        <v>9.256</v>
      </c>
      <c r="I68" s="129">
        <v>9.75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307</v>
      </c>
      <c r="D69" s="30">
        <v>470</v>
      </c>
      <c r="E69" s="30">
        <v>500</v>
      </c>
      <c r="F69" s="31"/>
      <c r="G69" s="31"/>
      <c r="H69" s="129">
        <v>0.238</v>
      </c>
      <c r="I69" s="129">
        <v>0.4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10368</v>
      </c>
      <c r="D70" s="38">
        <v>10180</v>
      </c>
      <c r="E70" s="38">
        <v>10500</v>
      </c>
      <c r="F70" s="39">
        <f>IF(D70&gt;0,100*E70/D70,0)</f>
        <v>103.1434184675835</v>
      </c>
      <c r="G70" s="40"/>
      <c r="H70" s="127">
        <v>9.494</v>
      </c>
      <c r="I70" s="128">
        <v>10.15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294</v>
      </c>
      <c r="D72" s="30">
        <v>318</v>
      </c>
      <c r="E72" s="30">
        <v>279</v>
      </c>
      <c r="F72" s="31"/>
      <c r="G72" s="31"/>
      <c r="H72" s="129">
        <v>0.203</v>
      </c>
      <c r="I72" s="129">
        <v>0.05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817</v>
      </c>
      <c r="D73" s="30">
        <v>700</v>
      </c>
      <c r="E73" s="30">
        <v>750</v>
      </c>
      <c r="F73" s="31"/>
      <c r="G73" s="31"/>
      <c r="H73" s="129">
        <v>0.777</v>
      </c>
      <c r="I73" s="129">
        <v>0.79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1183</v>
      </c>
      <c r="D74" s="30">
        <v>2380</v>
      </c>
      <c r="E74" s="30">
        <v>2500</v>
      </c>
      <c r="F74" s="31"/>
      <c r="G74" s="31"/>
      <c r="H74" s="129">
        <v>1.445</v>
      </c>
      <c r="I74" s="129">
        <v>2.856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1874</v>
      </c>
      <c r="D75" s="30">
        <v>2794.39</v>
      </c>
      <c r="E75" s="30">
        <v>2778</v>
      </c>
      <c r="F75" s="31"/>
      <c r="G75" s="31"/>
      <c r="H75" s="129">
        <v>1.523</v>
      </c>
      <c r="I75" s="129">
        <v>0.6859079274813233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139</v>
      </c>
      <c r="D76" s="30">
        <v>161</v>
      </c>
      <c r="E76" s="30">
        <v>300</v>
      </c>
      <c r="F76" s="31"/>
      <c r="G76" s="31"/>
      <c r="H76" s="129">
        <v>0.104</v>
      </c>
      <c r="I76" s="129">
        <v>0.196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143</v>
      </c>
      <c r="D77" s="30">
        <v>122</v>
      </c>
      <c r="E77" s="30">
        <v>135</v>
      </c>
      <c r="F77" s="31"/>
      <c r="G77" s="31"/>
      <c r="H77" s="129">
        <v>0.123</v>
      </c>
      <c r="I77" s="129">
        <v>0.087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1104</v>
      </c>
      <c r="D78" s="30">
        <v>703</v>
      </c>
      <c r="E78" s="30">
        <v>775</v>
      </c>
      <c r="F78" s="31"/>
      <c r="G78" s="31"/>
      <c r="H78" s="129">
        <v>1.127</v>
      </c>
      <c r="I78" s="129">
        <v>0.597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813</v>
      </c>
      <c r="D79" s="30">
        <v>919</v>
      </c>
      <c r="E79" s="30">
        <v>1500</v>
      </c>
      <c r="F79" s="31"/>
      <c r="G79" s="31"/>
      <c r="H79" s="129">
        <v>1.088</v>
      </c>
      <c r="I79" s="129">
        <v>1.72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6367</v>
      </c>
      <c r="D80" s="38">
        <v>8097.389999999999</v>
      </c>
      <c r="E80" s="38">
        <v>9017</v>
      </c>
      <c r="F80" s="39">
        <f>IF(D80&gt;0,100*E80/D80,0)</f>
        <v>111.35686931221049</v>
      </c>
      <c r="G80" s="40"/>
      <c r="H80" s="127">
        <v>6.39</v>
      </c>
      <c r="I80" s="128">
        <v>6.9819079274813225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25</v>
      </c>
      <c r="D82" s="30">
        <v>25</v>
      </c>
      <c r="E82" s="30">
        <v>25</v>
      </c>
      <c r="F82" s="31"/>
      <c r="G82" s="31"/>
      <c r="H82" s="129">
        <v>0.015</v>
      </c>
      <c r="I82" s="129">
        <v>0.015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5</v>
      </c>
      <c r="D83" s="30"/>
      <c r="E83" s="30"/>
      <c r="F83" s="31"/>
      <c r="G83" s="31"/>
      <c r="H83" s="129">
        <v>0.003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30</v>
      </c>
      <c r="D84" s="38">
        <v>25</v>
      </c>
      <c r="E84" s="38">
        <v>25</v>
      </c>
      <c r="F84" s="39">
        <f>IF(D84&gt;0,100*E84/D84,0)</f>
        <v>100</v>
      </c>
      <c r="G84" s="40"/>
      <c r="H84" s="127">
        <v>0.018</v>
      </c>
      <c r="I84" s="128">
        <v>0.015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122097</v>
      </c>
      <c r="D86" s="30">
        <v>138590.39</v>
      </c>
      <c r="E86" s="30">
        <v>144124</v>
      </c>
      <c r="F86" s="31">
        <f>IF(D86&gt;0,100*E86/D86,0)</f>
        <v>103.99278045180476</v>
      </c>
      <c r="G86" s="31"/>
      <c r="H86" s="129">
        <v>190.838</v>
      </c>
      <c r="I86" s="129">
        <v>134.88186792748132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122097</v>
      </c>
      <c r="D89" s="53">
        <v>138590.39</v>
      </c>
      <c r="E89" s="53">
        <v>144124</v>
      </c>
      <c r="F89" s="54">
        <f>IF(D89&gt;0,100*E89/D89,0)</f>
        <v>103.99278045180476</v>
      </c>
      <c r="G89" s="40"/>
      <c r="H89" s="132">
        <v>190.838</v>
      </c>
      <c r="I89" s="133">
        <v>134.88186792748132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7"/>
  <sheetViews>
    <sheetView zoomScalePageLayoutView="70" workbookViewId="0" topLeftCell="A55">
      <selection activeCell="I84" sqref="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6</v>
      </c>
      <c r="D17" s="38">
        <v>1</v>
      </c>
      <c r="E17" s="38">
        <v>1</v>
      </c>
      <c r="F17" s="39">
        <f>IF(D17&gt;0,100*E17/D17,0)</f>
        <v>100</v>
      </c>
      <c r="G17" s="40"/>
      <c r="H17" s="127">
        <v>0.002</v>
      </c>
      <c r="I17" s="128">
        <v>0.001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33</v>
      </c>
      <c r="D19" s="30">
        <v>33</v>
      </c>
      <c r="E19" s="30">
        <v>28</v>
      </c>
      <c r="F19" s="31"/>
      <c r="G19" s="31"/>
      <c r="H19" s="129">
        <v>0.036</v>
      </c>
      <c r="I19" s="129">
        <v>0.036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33</v>
      </c>
      <c r="D22" s="38">
        <v>33</v>
      </c>
      <c r="E22" s="38">
        <v>28</v>
      </c>
      <c r="F22" s="39">
        <f>IF(D22&gt;0,100*E22/D22,0)</f>
        <v>84.84848484848484</v>
      </c>
      <c r="G22" s="40"/>
      <c r="H22" s="127">
        <v>0.036</v>
      </c>
      <c r="I22" s="128">
        <v>0.036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1005</v>
      </c>
      <c r="D24" s="38">
        <v>1261</v>
      </c>
      <c r="E24" s="38">
        <v>1350</v>
      </c>
      <c r="F24" s="39">
        <f>IF(D24&gt;0,100*E24/D24,0)</f>
        <v>107.0578905630452</v>
      </c>
      <c r="G24" s="40"/>
      <c r="H24" s="127">
        <v>0.939</v>
      </c>
      <c r="I24" s="128">
        <v>0.90484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45</v>
      </c>
      <c r="D26" s="38">
        <v>33</v>
      </c>
      <c r="E26" s="38">
        <v>60</v>
      </c>
      <c r="F26" s="39">
        <f>IF(D26&gt;0,100*E26/D26,0)</f>
        <v>181.8181818181818</v>
      </c>
      <c r="G26" s="40"/>
      <c r="H26" s="127">
        <v>0.068</v>
      </c>
      <c r="I26" s="128">
        <v>0.04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2493</v>
      </c>
      <c r="D28" s="30">
        <v>2702</v>
      </c>
      <c r="E28" s="30">
        <v>2600</v>
      </c>
      <c r="F28" s="31"/>
      <c r="G28" s="31"/>
      <c r="H28" s="129">
        <v>6.54</v>
      </c>
      <c r="I28" s="129">
        <v>4.554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2376</v>
      </c>
      <c r="D29" s="30">
        <v>2524</v>
      </c>
      <c r="E29" s="30">
        <v>2502</v>
      </c>
      <c r="F29" s="31"/>
      <c r="G29" s="31"/>
      <c r="H29" s="129">
        <v>1.435</v>
      </c>
      <c r="I29" s="129">
        <v>0.807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7989</v>
      </c>
      <c r="D30" s="30">
        <v>8296</v>
      </c>
      <c r="E30" s="30">
        <v>8296</v>
      </c>
      <c r="F30" s="31"/>
      <c r="G30" s="31"/>
      <c r="H30" s="129">
        <v>8.17</v>
      </c>
      <c r="I30" s="129">
        <v>5.27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12858</v>
      </c>
      <c r="D31" s="38">
        <v>13522</v>
      </c>
      <c r="E31" s="38">
        <v>13398</v>
      </c>
      <c r="F31" s="39">
        <f>IF(D31&gt;0,100*E31/D31,0)</f>
        <v>99.08297589114036</v>
      </c>
      <c r="G31" s="40"/>
      <c r="H31" s="127">
        <v>16.145</v>
      </c>
      <c r="I31" s="128">
        <v>10.631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42</v>
      </c>
      <c r="D33" s="30">
        <v>53</v>
      </c>
      <c r="E33" s="30">
        <v>50</v>
      </c>
      <c r="F33" s="31"/>
      <c r="G33" s="31"/>
      <c r="H33" s="129">
        <v>0.066</v>
      </c>
      <c r="I33" s="129">
        <v>0.083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17</v>
      </c>
      <c r="D34" s="30"/>
      <c r="E34" s="30"/>
      <c r="F34" s="31"/>
      <c r="G34" s="31"/>
      <c r="H34" s="129">
        <v>0.028</v>
      </c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>
        <v>226</v>
      </c>
      <c r="D35" s="30">
        <v>170</v>
      </c>
      <c r="E35" s="30">
        <v>160</v>
      </c>
      <c r="F35" s="31"/>
      <c r="G35" s="31"/>
      <c r="H35" s="129">
        <v>0.272</v>
      </c>
      <c r="I35" s="129">
        <v>0.19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44</v>
      </c>
      <c r="D36" s="30">
        <v>30</v>
      </c>
      <c r="E36" s="30">
        <v>45</v>
      </c>
      <c r="F36" s="31"/>
      <c r="G36" s="31"/>
      <c r="H36" s="129">
        <v>0.044</v>
      </c>
      <c r="I36" s="129">
        <v>0.03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329</v>
      </c>
      <c r="D37" s="38">
        <v>253</v>
      </c>
      <c r="E37" s="38">
        <v>255</v>
      </c>
      <c r="F37" s="39">
        <f>IF(D37&gt;0,100*E37/D37,0)</f>
        <v>100.7905138339921</v>
      </c>
      <c r="G37" s="40"/>
      <c r="H37" s="127">
        <v>0.41</v>
      </c>
      <c r="I37" s="128">
        <v>0.30300000000000005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389</v>
      </c>
      <c r="D41" s="30">
        <v>390</v>
      </c>
      <c r="E41" s="30">
        <v>390</v>
      </c>
      <c r="F41" s="31"/>
      <c r="G41" s="31"/>
      <c r="H41" s="129">
        <v>0.24</v>
      </c>
      <c r="I41" s="129">
        <v>0.369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6408</v>
      </c>
      <c r="D42" s="30">
        <v>7813</v>
      </c>
      <c r="E42" s="30">
        <v>10000</v>
      </c>
      <c r="F42" s="31"/>
      <c r="G42" s="31"/>
      <c r="H42" s="129">
        <v>9.612</v>
      </c>
      <c r="I42" s="129">
        <v>9.376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1970</v>
      </c>
      <c r="D43" s="30">
        <v>2393</v>
      </c>
      <c r="E43" s="30">
        <v>2300</v>
      </c>
      <c r="F43" s="31"/>
      <c r="G43" s="31"/>
      <c r="H43" s="129">
        <v>1.786</v>
      </c>
      <c r="I43" s="129">
        <v>1.557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5821</v>
      </c>
      <c r="D44" s="30">
        <v>9500</v>
      </c>
      <c r="E44" s="30">
        <v>12400</v>
      </c>
      <c r="F44" s="31"/>
      <c r="G44" s="31"/>
      <c r="H44" s="129">
        <v>9.947</v>
      </c>
      <c r="I44" s="129">
        <v>9.75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731</v>
      </c>
      <c r="D45" s="30">
        <v>806</v>
      </c>
      <c r="E45" s="30">
        <v>900</v>
      </c>
      <c r="F45" s="31"/>
      <c r="G45" s="31"/>
      <c r="H45" s="129">
        <v>0.585</v>
      </c>
      <c r="I45" s="129">
        <v>0.645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1507</v>
      </c>
      <c r="D46" s="30">
        <v>1559</v>
      </c>
      <c r="E46" s="30">
        <v>1550</v>
      </c>
      <c r="F46" s="31"/>
      <c r="G46" s="31"/>
      <c r="H46" s="129">
        <v>1.206</v>
      </c>
      <c r="I46" s="129">
        <v>1.091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1282</v>
      </c>
      <c r="D47" s="30">
        <v>1342</v>
      </c>
      <c r="E47" s="30">
        <v>1350</v>
      </c>
      <c r="F47" s="31"/>
      <c r="G47" s="31"/>
      <c r="H47" s="129">
        <v>1.327</v>
      </c>
      <c r="I47" s="129">
        <v>1.104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5278</v>
      </c>
      <c r="D48" s="30">
        <v>8244</v>
      </c>
      <c r="E48" s="30">
        <v>8200</v>
      </c>
      <c r="F48" s="31"/>
      <c r="G48" s="31"/>
      <c r="H48" s="129">
        <v>8.018</v>
      </c>
      <c r="I48" s="129">
        <v>7.715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3680</v>
      </c>
      <c r="D49" s="30">
        <v>5309</v>
      </c>
      <c r="E49" s="30">
        <v>4100</v>
      </c>
      <c r="F49" s="31"/>
      <c r="G49" s="31"/>
      <c r="H49" s="129">
        <v>2.631</v>
      </c>
      <c r="I49" s="129">
        <v>3.448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27066</v>
      </c>
      <c r="D50" s="38">
        <v>37356</v>
      </c>
      <c r="E50" s="38">
        <v>41190</v>
      </c>
      <c r="F50" s="39">
        <f>IF(D50&gt;0,100*E50/D50,0)</f>
        <v>110.26341150016061</v>
      </c>
      <c r="G50" s="40"/>
      <c r="H50" s="127">
        <v>35.352000000000004</v>
      </c>
      <c r="I50" s="128">
        <v>35.055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634</v>
      </c>
      <c r="D52" s="38">
        <v>634</v>
      </c>
      <c r="E52" s="38">
        <v>634</v>
      </c>
      <c r="F52" s="39">
        <f>IF(D52&gt;0,100*E52/D52,0)</f>
        <v>100</v>
      </c>
      <c r="G52" s="40"/>
      <c r="H52" s="127">
        <v>0.531</v>
      </c>
      <c r="I52" s="128">
        <v>0.531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3575</v>
      </c>
      <c r="D54" s="30">
        <v>6460</v>
      </c>
      <c r="E54" s="30">
        <v>6500</v>
      </c>
      <c r="F54" s="31"/>
      <c r="G54" s="31"/>
      <c r="H54" s="129">
        <v>6.057</v>
      </c>
      <c r="I54" s="129">
        <v>2.848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5728</v>
      </c>
      <c r="D55" s="30">
        <v>8200</v>
      </c>
      <c r="E55" s="30">
        <v>8580</v>
      </c>
      <c r="F55" s="31"/>
      <c r="G55" s="31"/>
      <c r="H55" s="129">
        <v>6.38</v>
      </c>
      <c r="I55" s="129">
        <v>8.2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2168</v>
      </c>
      <c r="D56" s="30">
        <v>2860</v>
      </c>
      <c r="E56" s="30">
        <v>2100</v>
      </c>
      <c r="F56" s="31"/>
      <c r="G56" s="31"/>
      <c r="H56" s="129">
        <v>1.576</v>
      </c>
      <c r="I56" s="129">
        <v>2.65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1314</v>
      </c>
      <c r="D57" s="30">
        <v>1866</v>
      </c>
      <c r="E57" s="30">
        <v>1866</v>
      </c>
      <c r="F57" s="31"/>
      <c r="G57" s="31"/>
      <c r="H57" s="129">
        <v>1.319</v>
      </c>
      <c r="I57" s="129">
        <v>1.866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8399</v>
      </c>
      <c r="D58" s="30">
        <v>11360</v>
      </c>
      <c r="E58" s="30">
        <v>10225</v>
      </c>
      <c r="F58" s="31"/>
      <c r="G58" s="31"/>
      <c r="H58" s="129">
        <v>9.37</v>
      </c>
      <c r="I58" s="129">
        <v>6.448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21184</v>
      </c>
      <c r="D59" s="38">
        <v>30746</v>
      </c>
      <c r="E59" s="38">
        <v>29271</v>
      </c>
      <c r="F59" s="39">
        <f>IF(D59&gt;0,100*E59/D59,0)</f>
        <v>95.20262798412801</v>
      </c>
      <c r="G59" s="40"/>
      <c r="H59" s="127">
        <v>24.701999999999998</v>
      </c>
      <c r="I59" s="128">
        <v>22.012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142</v>
      </c>
      <c r="D61" s="30">
        <v>169</v>
      </c>
      <c r="E61" s="30">
        <v>260</v>
      </c>
      <c r="F61" s="31"/>
      <c r="G61" s="31"/>
      <c r="H61" s="129">
        <v>0.092</v>
      </c>
      <c r="I61" s="129">
        <v>0.06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40</v>
      </c>
      <c r="D62" s="30">
        <v>30</v>
      </c>
      <c r="E62" s="30">
        <v>40</v>
      </c>
      <c r="F62" s="31"/>
      <c r="G62" s="31"/>
      <c r="H62" s="129">
        <v>0.024</v>
      </c>
      <c r="I62" s="129">
        <v>0.011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158</v>
      </c>
      <c r="D63" s="30">
        <v>120</v>
      </c>
      <c r="E63" s="30">
        <v>161</v>
      </c>
      <c r="F63" s="31"/>
      <c r="G63" s="31"/>
      <c r="H63" s="129">
        <v>0.198</v>
      </c>
      <c r="I63" s="129">
        <v>0.036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340</v>
      </c>
      <c r="D64" s="38">
        <v>319</v>
      </c>
      <c r="E64" s="38">
        <v>461</v>
      </c>
      <c r="F64" s="39">
        <f>IF(D64&gt;0,100*E64/D64,0)</f>
        <v>144.5141065830721</v>
      </c>
      <c r="G64" s="40"/>
      <c r="H64" s="127">
        <v>0.314</v>
      </c>
      <c r="I64" s="128">
        <v>0.10699999999999998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770</v>
      </c>
      <c r="D66" s="38">
        <v>770</v>
      </c>
      <c r="E66" s="38">
        <v>586</v>
      </c>
      <c r="F66" s="39">
        <f>IF(D66&gt;0,100*E66/D66,0)</f>
        <v>76.1038961038961</v>
      </c>
      <c r="G66" s="40"/>
      <c r="H66" s="127">
        <v>0.612</v>
      </c>
      <c r="I66" s="128">
        <v>0.43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1825</v>
      </c>
      <c r="D68" s="30">
        <v>2300</v>
      </c>
      <c r="E68" s="30">
        <v>2500</v>
      </c>
      <c r="F68" s="31"/>
      <c r="G68" s="31"/>
      <c r="H68" s="129">
        <v>1.077</v>
      </c>
      <c r="I68" s="129">
        <v>1.65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197</v>
      </c>
      <c r="D69" s="30">
        <v>190</v>
      </c>
      <c r="E69" s="30">
        <v>200</v>
      </c>
      <c r="F69" s="31"/>
      <c r="G69" s="31"/>
      <c r="H69" s="129">
        <v>0.106</v>
      </c>
      <c r="I69" s="129">
        <v>0.15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2022</v>
      </c>
      <c r="D70" s="38">
        <v>2490</v>
      </c>
      <c r="E70" s="38">
        <v>2700</v>
      </c>
      <c r="F70" s="39">
        <f>IF(D70&gt;0,100*E70/D70,0)</f>
        <v>108.43373493975903</v>
      </c>
      <c r="G70" s="40"/>
      <c r="H70" s="127">
        <v>1.183</v>
      </c>
      <c r="I70" s="128">
        <v>1.7999999999999998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566</v>
      </c>
      <c r="D72" s="30">
        <v>862</v>
      </c>
      <c r="E72" s="30">
        <v>832</v>
      </c>
      <c r="F72" s="31"/>
      <c r="G72" s="31"/>
      <c r="H72" s="129">
        <v>0.496</v>
      </c>
      <c r="I72" s="129">
        <v>0.125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339</v>
      </c>
      <c r="D73" s="30">
        <v>571</v>
      </c>
      <c r="E73" s="30">
        <v>600</v>
      </c>
      <c r="F73" s="31"/>
      <c r="G73" s="31"/>
      <c r="H73" s="129">
        <v>0.344</v>
      </c>
      <c r="I73" s="129">
        <v>0.625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168</v>
      </c>
      <c r="D74" s="30">
        <v>505</v>
      </c>
      <c r="E74" s="30">
        <v>500</v>
      </c>
      <c r="F74" s="31"/>
      <c r="G74" s="31"/>
      <c r="H74" s="129">
        <v>0.161</v>
      </c>
      <c r="I74" s="129">
        <v>0.545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2580</v>
      </c>
      <c r="D75" s="30">
        <v>2568.82</v>
      </c>
      <c r="E75" s="30">
        <v>2625</v>
      </c>
      <c r="F75" s="31"/>
      <c r="G75" s="31"/>
      <c r="H75" s="129">
        <v>2.058</v>
      </c>
      <c r="I75" s="129">
        <v>0.5551239933333334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2</v>
      </c>
      <c r="D76" s="30">
        <v>29</v>
      </c>
      <c r="E76" s="30">
        <v>30</v>
      </c>
      <c r="F76" s="31"/>
      <c r="G76" s="31"/>
      <c r="H76" s="129">
        <v>0.002</v>
      </c>
      <c r="I76" s="129">
        <v>0.029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225</v>
      </c>
      <c r="D77" s="30">
        <v>216</v>
      </c>
      <c r="E77" s="30">
        <v>399</v>
      </c>
      <c r="F77" s="31"/>
      <c r="G77" s="31"/>
      <c r="H77" s="129">
        <v>0.253</v>
      </c>
      <c r="I77" s="129">
        <v>0.2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1051</v>
      </c>
      <c r="D78" s="30">
        <v>1360</v>
      </c>
      <c r="E78" s="30">
        <v>1400</v>
      </c>
      <c r="F78" s="31"/>
      <c r="G78" s="31"/>
      <c r="H78" s="129">
        <v>1.344</v>
      </c>
      <c r="I78" s="129">
        <v>1.36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213</v>
      </c>
      <c r="D79" s="30">
        <v>259</v>
      </c>
      <c r="E79" s="30">
        <v>300</v>
      </c>
      <c r="F79" s="31"/>
      <c r="G79" s="31"/>
      <c r="H79" s="129">
        <v>0.346</v>
      </c>
      <c r="I79" s="129">
        <v>0.326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5144</v>
      </c>
      <c r="D80" s="38">
        <v>6370.82</v>
      </c>
      <c r="E80" s="38">
        <v>6686</v>
      </c>
      <c r="F80" s="39">
        <f>IF(D80&gt;0,100*E80/D80,0)</f>
        <v>104.94724383988247</v>
      </c>
      <c r="G80" s="40"/>
      <c r="H80" s="127">
        <v>5.004</v>
      </c>
      <c r="I80" s="128">
        <v>3.7651239933333334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4</v>
      </c>
      <c r="D83" s="30"/>
      <c r="E83" s="30"/>
      <c r="F83" s="31"/>
      <c r="G83" s="31"/>
      <c r="H83" s="129">
        <v>0.002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4</v>
      </c>
      <c r="D84" s="38"/>
      <c r="E84" s="38"/>
      <c r="F84" s="39"/>
      <c r="G84" s="40"/>
      <c r="H84" s="127">
        <v>0.002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71440</v>
      </c>
      <c r="D86" s="30">
        <v>93788.82</v>
      </c>
      <c r="E86" s="30">
        <v>96620</v>
      </c>
      <c r="F86" s="31">
        <f>IF(D86&gt;0,100*E86/D86,0)</f>
        <v>103.01867536024015</v>
      </c>
      <c r="G86" s="31"/>
      <c r="H86" s="129">
        <v>85.3</v>
      </c>
      <c r="I86" s="129">
        <v>75.61596399333334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71440</v>
      </c>
      <c r="D89" s="53">
        <v>93788.82</v>
      </c>
      <c r="E89" s="53">
        <v>96620</v>
      </c>
      <c r="F89" s="54">
        <f>IF(D89&gt;0,100*E89/D89,0)</f>
        <v>103.01867536024015</v>
      </c>
      <c r="G89" s="40"/>
      <c r="H89" s="132">
        <v>85.3</v>
      </c>
      <c r="I89" s="133">
        <v>75.61596399333334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view="pageBreakPreview" zoomScaleSheetLayoutView="100" zoomScalePageLayoutView="0" workbookViewId="0" topLeftCell="A38">
      <selection activeCell="J66" sqref="J66"/>
    </sheetView>
  </sheetViews>
  <sheetFormatPr defaultColWidth="11.421875" defaultRowHeight="15"/>
  <cols>
    <col min="1" max="4" width="11.57421875" style="106" customWidth="1"/>
    <col min="5" max="5" width="1.8515625" style="106" customWidth="1"/>
    <col min="6" max="9" width="11.57421875" style="106" customWidth="1"/>
    <col min="10" max="10" width="4.57421875" style="106" customWidth="1"/>
    <col min="11" max="16384" width="11.57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>
      <c r="A3" s="182" t="s">
        <v>229</v>
      </c>
      <c r="B3" s="182"/>
      <c r="C3" s="182"/>
      <c r="D3" s="182"/>
      <c r="E3" s="182"/>
      <c r="F3" s="182"/>
      <c r="G3" s="182"/>
      <c r="H3" s="182"/>
      <c r="I3" s="182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230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231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232</v>
      </c>
      <c r="E11" s="114"/>
      <c r="F11" s="111"/>
      <c r="G11" s="112"/>
      <c r="H11" s="112"/>
      <c r="I11" s="113" t="s">
        <v>232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233</v>
      </c>
      <c r="B14" s="116"/>
      <c r="C14" s="116"/>
      <c r="D14" s="117">
        <v>9</v>
      </c>
      <c r="E14" s="114"/>
      <c r="F14" s="115" t="s">
        <v>265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234</v>
      </c>
      <c r="B16" s="116"/>
      <c r="C16" s="116"/>
      <c r="D16" s="117">
        <v>10</v>
      </c>
      <c r="E16" s="114"/>
      <c r="F16" s="115" t="s">
        <v>266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235</v>
      </c>
      <c r="B18" s="116"/>
      <c r="C18" s="116"/>
      <c r="D18" s="117">
        <v>11</v>
      </c>
      <c r="E18" s="114"/>
      <c r="F18" s="115" t="s">
        <v>267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236</v>
      </c>
      <c r="B20" s="116"/>
      <c r="C20" s="116"/>
      <c r="D20" s="117">
        <v>12</v>
      </c>
      <c r="E20" s="114"/>
      <c r="F20" s="115" t="s">
        <v>268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237</v>
      </c>
      <c r="B22" s="116"/>
      <c r="C22" s="116"/>
      <c r="D22" s="117">
        <v>13</v>
      </c>
      <c r="E22" s="114"/>
      <c r="F22" s="115" t="s">
        <v>269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238</v>
      </c>
      <c r="B24" s="116"/>
      <c r="C24" s="116"/>
      <c r="D24" s="117">
        <v>14</v>
      </c>
      <c r="E24" s="114"/>
      <c r="F24" s="115" t="s">
        <v>270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239</v>
      </c>
      <c r="B26" s="116"/>
      <c r="C26" s="116"/>
      <c r="D26" s="117">
        <v>15</v>
      </c>
      <c r="E26" s="114"/>
      <c r="F26" s="115" t="s">
        <v>271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240</v>
      </c>
      <c r="B28" s="116"/>
      <c r="C28" s="116"/>
      <c r="D28" s="117">
        <v>16</v>
      </c>
      <c r="E28" s="114"/>
      <c r="F28" s="115" t="s">
        <v>272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241</v>
      </c>
      <c r="B30" s="116"/>
      <c r="C30" s="116"/>
      <c r="D30" s="117">
        <v>17</v>
      </c>
      <c r="E30" s="114"/>
      <c r="F30" s="115" t="s">
        <v>273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242</v>
      </c>
      <c r="B32" s="116"/>
      <c r="C32" s="116"/>
      <c r="D32" s="117">
        <v>18</v>
      </c>
      <c r="E32" s="114"/>
      <c r="F32" s="115" t="s">
        <v>274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243</v>
      </c>
      <c r="B34" s="116"/>
      <c r="C34" s="116"/>
      <c r="D34" s="117">
        <v>19</v>
      </c>
      <c r="E34" s="114"/>
      <c r="F34" s="115" t="s">
        <v>275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244</v>
      </c>
      <c r="B36" s="116"/>
      <c r="C36" s="116"/>
      <c r="D36" s="117">
        <v>20</v>
      </c>
      <c r="E36" s="114"/>
      <c r="F36" s="115" t="s">
        <v>276</v>
      </c>
      <c r="G36" s="116"/>
      <c r="H36" s="116"/>
      <c r="I36" s="117"/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245</v>
      </c>
      <c r="B38" s="116"/>
      <c r="C38" s="116"/>
      <c r="D38" s="117">
        <v>21</v>
      </c>
      <c r="E38" s="114"/>
      <c r="F38" s="115"/>
      <c r="G38" s="116"/>
      <c r="H38" s="116"/>
      <c r="I38" s="117"/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246</v>
      </c>
      <c r="B40" s="116"/>
      <c r="C40" s="116"/>
      <c r="D40" s="117">
        <v>22</v>
      </c>
      <c r="E40" s="114"/>
      <c r="F40" s="115"/>
      <c r="G40" s="116"/>
      <c r="H40" s="116"/>
      <c r="I40" s="117"/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247</v>
      </c>
      <c r="B42" s="116"/>
      <c r="C42" s="116"/>
      <c r="D42" s="117">
        <v>23</v>
      </c>
      <c r="E42" s="114"/>
      <c r="F42" s="115"/>
      <c r="G42" s="116"/>
      <c r="H42" s="116"/>
      <c r="I42" s="117"/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248</v>
      </c>
      <c r="B44" s="116"/>
      <c r="C44" s="116"/>
      <c r="D44" s="117">
        <v>24</v>
      </c>
      <c r="E44" s="114"/>
      <c r="F44" s="115"/>
      <c r="G44" s="116"/>
      <c r="H44" s="116"/>
      <c r="I44" s="117"/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249</v>
      </c>
      <c r="B46" s="116"/>
      <c r="C46" s="116"/>
      <c r="D46" s="117">
        <v>25</v>
      </c>
      <c r="E46" s="114"/>
      <c r="F46" s="115"/>
      <c r="G46" s="116"/>
      <c r="H46" s="116"/>
      <c r="I46" s="117"/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250</v>
      </c>
      <c r="B48" s="116"/>
      <c r="C48" s="116"/>
      <c r="D48" s="117">
        <v>26</v>
      </c>
      <c r="E48" s="114"/>
      <c r="F48" s="115"/>
      <c r="G48" s="116"/>
      <c r="H48" s="116"/>
      <c r="I48" s="117"/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251</v>
      </c>
      <c r="B50" s="116"/>
      <c r="C50" s="116"/>
      <c r="D50" s="117">
        <v>27</v>
      </c>
      <c r="E50" s="114"/>
      <c r="F50" s="115"/>
      <c r="G50" s="116"/>
      <c r="H50" s="116"/>
      <c r="I50" s="117"/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252</v>
      </c>
      <c r="B52" s="116"/>
      <c r="C52" s="116"/>
      <c r="D52" s="117">
        <v>28</v>
      </c>
      <c r="E52" s="114"/>
      <c r="F52" s="115"/>
      <c r="G52" s="116"/>
      <c r="H52" s="116"/>
      <c r="I52" s="117"/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253</v>
      </c>
      <c r="B54" s="116"/>
      <c r="C54" s="116"/>
      <c r="D54" s="117">
        <v>29</v>
      </c>
      <c r="E54" s="114"/>
      <c r="F54" s="115"/>
      <c r="G54" s="116"/>
      <c r="H54" s="116"/>
      <c r="I54" s="117"/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254</v>
      </c>
      <c r="B56" s="116"/>
      <c r="C56" s="116"/>
      <c r="D56" s="117">
        <v>30</v>
      </c>
      <c r="E56" s="114"/>
      <c r="F56" s="115"/>
      <c r="G56" s="116"/>
      <c r="H56" s="116"/>
      <c r="I56" s="117"/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255</v>
      </c>
      <c r="B58" s="116"/>
      <c r="C58" s="116"/>
      <c r="D58" s="117">
        <v>31</v>
      </c>
      <c r="E58" s="114"/>
      <c r="F58" s="115"/>
      <c r="G58" s="116"/>
      <c r="H58" s="116"/>
      <c r="I58" s="117"/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256</v>
      </c>
      <c r="B60" s="116"/>
      <c r="C60" s="116"/>
      <c r="D60" s="117">
        <v>32</v>
      </c>
      <c r="E60" s="114"/>
      <c r="F60" s="115"/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257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258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259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260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261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262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263</v>
      </c>
      <c r="B74" s="116"/>
      <c r="C74" s="116"/>
      <c r="D74" s="117">
        <v>39</v>
      </c>
      <c r="E74" s="105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264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4" ht="12.75">
      <c r="A78" s="124"/>
      <c r="B78" s="124"/>
      <c r="C78" s="124"/>
      <c r="D78" s="124"/>
    </row>
    <row r="79" spans="1:14" ht="12" customHeight="1">
      <c r="A79" s="183" t="s">
        <v>304</v>
      </c>
      <c r="B79" s="183"/>
      <c r="C79" s="183"/>
      <c r="D79" s="183"/>
      <c r="E79" s="183"/>
      <c r="F79" s="183"/>
      <c r="G79" s="183"/>
      <c r="H79" s="183"/>
      <c r="I79" s="183"/>
      <c r="J79" s="161"/>
      <c r="K79" s="161"/>
      <c r="L79" s="161"/>
      <c r="M79" s="161"/>
      <c r="N79" s="161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  <row r="82" spans="1:4" ht="12.75">
      <c r="A82" s="124"/>
      <c r="B82" s="124"/>
      <c r="C82" s="124"/>
      <c r="D82" s="124"/>
    </row>
    <row r="83" spans="1:4" ht="12.75">
      <c r="A83" s="124"/>
      <c r="B83" s="124"/>
      <c r="C83" s="124"/>
      <c r="D83" s="124"/>
    </row>
    <row r="84" spans="1:4" ht="12.75">
      <c r="A84" s="124"/>
      <c r="B84" s="124"/>
      <c r="C84" s="124"/>
      <c r="D84" s="124"/>
    </row>
    <row r="85" spans="1:4" ht="12.75">
      <c r="A85" s="124"/>
      <c r="B85" s="124"/>
      <c r="C85" s="124"/>
      <c r="D85" s="124"/>
    </row>
    <row r="86" spans="1:4" ht="12.75">
      <c r="A86" s="124"/>
      <c r="B86" s="124"/>
      <c r="C86" s="124"/>
      <c r="D86" s="124"/>
    </row>
    <row r="87" spans="1:4" ht="12.75">
      <c r="A87" s="124"/>
      <c r="B87" s="124"/>
      <c r="C87" s="124"/>
      <c r="D87" s="124"/>
    </row>
    <row r="88" spans="1:4" ht="12.75">
      <c r="A88" s="124"/>
      <c r="B88" s="124"/>
      <c r="C88" s="124"/>
      <c r="D88" s="124"/>
    </row>
  </sheetData>
  <sheetProtection/>
  <mergeCells count="2">
    <mergeCell ref="A3:I3"/>
    <mergeCell ref="A79:I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7"/>
  <sheetViews>
    <sheetView zoomScalePageLayoutView="70" workbookViewId="0" topLeftCell="A58">
      <selection activeCell="C64" sqref="C64:I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>
        <v>59</v>
      </c>
      <c r="D34" s="30">
        <v>96</v>
      </c>
      <c r="E34" s="30">
        <v>96</v>
      </c>
      <c r="F34" s="31"/>
      <c r="G34" s="31"/>
      <c r="H34" s="129">
        <v>0.037</v>
      </c>
      <c r="I34" s="129">
        <v>0.078</v>
      </c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59</v>
      </c>
      <c r="D37" s="38">
        <v>96</v>
      </c>
      <c r="E37" s="38">
        <v>96</v>
      </c>
      <c r="F37" s="39">
        <f>IF(D37&gt;0,100*E37/D37,0)</f>
        <v>100</v>
      </c>
      <c r="G37" s="40"/>
      <c r="H37" s="127">
        <v>0.037</v>
      </c>
      <c r="I37" s="128">
        <v>0.078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>
        <v>1</v>
      </c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>
        <v>18</v>
      </c>
      <c r="D42" s="30">
        <v>31</v>
      </c>
      <c r="E42" s="30">
        <v>25</v>
      </c>
      <c r="F42" s="31"/>
      <c r="G42" s="31"/>
      <c r="H42" s="129">
        <v>0.011</v>
      </c>
      <c r="I42" s="129">
        <v>0.037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1148</v>
      </c>
      <c r="D43" s="30">
        <v>1702</v>
      </c>
      <c r="E43" s="30">
        <v>1500</v>
      </c>
      <c r="F43" s="31"/>
      <c r="G43" s="31"/>
      <c r="H43" s="129">
        <v>1.039</v>
      </c>
      <c r="I43" s="129">
        <v>0.768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541</v>
      </c>
      <c r="D44" s="30">
        <v>583</v>
      </c>
      <c r="E44" s="30">
        <v>1000</v>
      </c>
      <c r="F44" s="31"/>
      <c r="G44" s="31"/>
      <c r="H44" s="129">
        <v>0.162</v>
      </c>
      <c r="I44" s="129">
        <v>0.175</v>
      </c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>
        <v>32</v>
      </c>
      <c r="E45" s="30"/>
      <c r="F45" s="31"/>
      <c r="G45" s="31"/>
      <c r="H45" s="129"/>
      <c r="I45" s="129">
        <v>0.035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38</v>
      </c>
      <c r="D46" s="30">
        <v>13</v>
      </c>
      <c r="E46" s="30">
        <v>13</v>
      </c>
      <c r="F46" s="31"/>
      <c r="G46" s="31"/>
      <c r="H46" s="129">
        <v>0.03</v>
      </c>
      <c r="I46" s="129">
        <v>0.009</v>
      </c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17</v>
      </c>
      <c r="D48" s="30">
        <v>7</v>
      </c>
      <c r="E48" s="30">
        <v>7</v>
      </c>
      <c r="F48" s="31"/>
      <c r="G48" s="31"/>
      <c r="H48" s="129">
        <v>0.017</v>
      </c>
      <c r="I48" s="129">
        <v>0.006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209</v>
      </c>
      <c r="D49" s="30">
        <v>178</v>
      </c>
      <c r="E49" s="30">
        <v>141</v>
      </c>
      <c r="F49" s="31"/>
      <c r="G49" s="31"/>
      <c r="H49" s="129">
        <v>0.123</v>
      </c>
      <c r="I49" s="129">
        <v>0.108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1971</v>
      </c>
      <c r="D50" s="38">
        <v>2546</v>
      </c>
      <c r="E50" s="38">
        <v>2686</v>
      </c>
      <c r="F50" s="39">
        <f>IF(D50&gt;0,100*E50/D50,0)</f>
        <v>105.49882168106834</v>
      </c>
      <c r="G50" s="40"/>
      <c r="H50" s="127">
        <v>1.3819999999999997</v>
      </c>
      <c r="I50" s="128">
        <v>1.138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>
        <v>2</v>
      </c>
      <c r="D55" s="30">
        <v>1</v>
      </c>
      <c r="E55" s="30">
        <v>2</v>
      </c>
      <c r="F55" s="31"/>
      <c r="G55" s="31"/>
      <c r="H55" s="129">
        <v>0.002</v>
      </c>
      <c r="I55" s="129">
        <v>0.001</v>
      </c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5</v>
      </c>
      <c r="D58" s="30">
        <v>63</v>
      </c>
      <c r="E58" s="30">
        <v>45</v>
      </c>
      <c r="F58" s="31"/>
      <c r="G58" s="31"/>
      <c r="H58" s="129">
        <v>0.004</v>
      </c>
      <c r="I58" s="129">
        <v>0.028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7</v>
      </c>
      <c r="D59" s="38">
        <v>64</v>
      </c>
      <c r="E59" s="38">
        <v>47</v>
      </c>
      <c r="F59" s="39">
        <f>IF(D59&gt;0,100*E59/D59,0)</f>
        <v>73.4375</v>
      </c>
      <c r="G59" s="40"/>
      <c r="H59" s="127">
        <v>0.006</v>
      </c>
      <c r="I59" s="128">
        <v>0.029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543</v>
      </c>
      <c r="D68" s="30">
        <v>650</v>
      </c>
      <c r="E68" s="30">
        <v>600</v>
      </c>
      <c r="F68" s="31"/>
      <c r="G68" s="31"/>
      <c r="H68" s="129">
        <v>0.313</v>
      </c>
      <c r="I68" s="129">
        <v>0.45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297</v>
      </c>
      <c r="D69" s="30">
        <v>200</v>
      </c>
      <c r="E69" s="30">
        <v>300</v>
      </c>
      <c r="F69" s="31"/>
      <c r="G69" s="31"/>
      <c r="H69" s="129">
        <v>0.191</v>
      </c>
      <c r="I69" s="129">
        <v>0.15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840</v>
      </c>
      <c r="D70" s="38">
        <v>850</v>
      </c>
      <c r="E70" s="38">
        <v>900</v>
      </c>
      <c r="F70" s="39">
        <f>IF(D70&gt;0,100*E70/D70,0)</f>
        <v>105.88235294117646</v>
      </c>
      <c r="G70" s="40"/>
      <c r="H70" s="127">
        <v>0.504</v>
      </c>
      <c r="I70" s="128">
        <v>0.6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145</v>
      </c>
      <c r="D73" s="30">
        <v>177</v>
      </c>
      <c r="E73" s="30">
        <v>200</v>
      </c>
      <c r="F73" s="31"/>
      <c r="G73" s="31"/>
      <c r="H73" s="129">
        <v>0.117</v>
      </c>
      <c r="I73" s="129">
        <v>0.25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63</v>
      </c>
      <c r="D74" s="30">
        <v>70</v>
      </c>
      <c r="E74" s="30">
        <v>70</v>
      </c>
      <c r="F74" s="31"/>
      <c r="G74" s="31"/>
      <c r="H74" s="129">
        <v>0.057</v>
      </c>
      <c r="I74" s="129">
        <v>0.077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/>
      <c r="F75" s="31"/>
      <c r="G75" s="31"/>
      <c r="H75" s="129">
        <v>0.002</v>
      </c>
      <c r="I75" s="129">
        <v>0.002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148</v>
      </c>
      <c r="D76" s="30">
        <v>200</v>
      </c>
      <c r="E76" s="30">
        <v>500</v>
      </c>
      <c r="F76" s="31"/>
      <c r="G76" s="31"/>
      <c r="H76" s="129">
        <v>0.09</v>
      </c>
      <c r="I76" s="129">
        <v>0.232</v>
      </c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>
        <v>285</v>
      </c>
      <c r="D79" s="30">
        <v>575</v>
      </c>
      <c r="E79" s="30">
        <v>600</v>
      </c>
      <c r="F79" s="31"/>
      <c r="G79" s="31"/>
      <c r="H79" s="129">
        <v>0.208</v>
      </c>
      <c r="I79" s="129">
        <v>0.594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643</v>
      </c>
      <c r="D80" s="38">
        <v>1024</v>
      </c>
      <c r="E80" s="38">
        <v>1370</v>
      </c>
      <c r="F80" s="39">
        <f>IF(D80&gt;0,100*E80/D80,0)</f>
        <v>133.7890625</v>
      </c>
      <c r="G80" s="40"/>
      <c r="H80" s="127">
        <v>0.474</v>
      </c>
      <c r="I80" s="128">
        <v>1.155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130</v>
      </c>
      <c r="D83" s="30">
        <v>130</v>
      </c>
      <c r="E83" s="30">
        <v>130</v>
      </c>
      <c r="F83" s="31"/>
      <c r="G83" s="31"/>
      <c r="H83" s="129">
        <v>0.105</v>
      </c>
      <c r="I83" s="129">
        <v>0.105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130</v>
      </c>
      <c r="D84" s="38">
        <v>130</v>
      </c>
      <c r="E84" s="38">
        <v>130</v>
      </c>
      <c r="F84" s="39">
        <f>IF(D84&gt;0,100*E84/D84,0)</f>
        <v>100</v>
      </c>
      <c r="G84" s="40"/>
      <c r="H84" s="127">
        <v>0.105</v>
      </c>
      <c r="I84" s="128">
        <v>0.105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3650</v>
      </c>
      <c r="D86" s="30">
        <v>4710</v>
      </c>
      <c r="E86" s="30">
        <v>5230</v>
      </c>
      <c r="F86" s="31">
        <f>IF(D86&gt;0,100*E86/D86,0)</f>
        <v>111.04033970276008</v>
      </c>
      <c r="G86" s="31"/>
      <c r="H86" s="129">
        <v>2.5079999999999996</v>
      </c>
      <c r="I86" s="129">
        <v>3.105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3650</v>
      </c>
      <c r="D89" s="53">
        <v>4710</v>
      </c>
      <c r="E89" s="53">
        <v>5230</v>
      </c>
      <c r="F89" s="54">
        <f>IF(D89&gt;0,100*E89/D89,0)</f>
        <v>111.04033970276008</v>
      </c>
      <c r="G89" s="40"/>
      <c r="H89" s="132">
        <v>2.5079999999999996</v>
      </c>
      <c r="I89" s="133">
        <v>3.105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7"/>
  <sheetViews>
    <sheetView zoomScalePageLayoutView="70" workbookViewId="0" topLeftCell="A55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>
        <v>5</v>
      </c>
      <c r="E24" s="38">
        <v>5</v>
      </c>
      <c r="F24" s="39">
        <f>IF(D24&gt;0,100*E24/D24,0)</f>
        <v>100</v>
      </c>
      <c r="G24" s="40"/>
      <c r="H24" s="127"/>
      <c r="I24" s="128">
        <v>0.00475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29</v>
      </c>
      <c r="D26" s="38">
        <v>20</v>
      </c>
      <c r="E26" s="38">
        <v>10</v>
      </c>
      <c r="F26" s="39">
        <f>IF(D26&gt;0,100*E26/D26,0)</f>
        <v>50</v>
      </c>
      <c r="G26" s="40"/>
      <c r="H26" s="127">
        <v>0.041</v>
      </c>
      <c r="I26" s="128">
        <v>0.025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1316</v>
      </c>
      <c r="D28" s="30">
        <v>1542</v>
      </c>
      <c r="E28" s="30">
        <v>1810</v>
      </c>
      <c r="F28" s="31"/>
      <c r="G28" s="31"/>
      <c r="H28" s="129">
        <v>3.423</v>
      </c>
      <c r="I28" s="129">
        <v>1.712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6151</v>
      </c>
      <c r="D29" s="30">
        <v>7573</v>
      </c>
      <c r="E29" s="30">
        <v>7557</v>
      </c>
      <c r="F29" s="31"/>
      <c r="G29" s="31"/>
      <c r="H29" s="129">
        <v>3.686</v>
      </c>
      <c r="I29" s="129">
        <v>2.308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19464</v>
      </c>
      <c r="D30" s="30">
        <v>22284</v>
      </c>
      <c r="E30" s="30">
        <v>22284</v>
      </c>
      <c r="F30" s="31"/>
      <c r="G30" s="31"/>
      <c r="H30" s="129">
        <v>11.686</v>
      </c>
      <c r="I30" s="129">
        <v>11.25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26931</v>
      </c>
      <c r="D31" s="38">
        <v>31399</v>
      </c>
      <c r="E31" s="38">
        <v>31651</v>
      </c>
      <c r="F31" s="39">
        <f>IF(D31&gt;0,100*E31/D31,0)</f>
        <v>100.80257333036084</v>
      </c>
      <c r="G31" s="40"/>
      <c r="H31" s="127">
        <v>18.795</v>
      </c>
      <c r="I31" s="128">
        <v>15.27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117</v>
      </c>
      <c r="D33" s="30">
        <v>60</v>
      </c>
      <c r="E33" s="30">
        <v>80</v>
      </c>
      <c r="F33" s="31"/>
      <c r="G33" s="31"/>
      <c r="H33" s="129">
        <v>0.157</v>
      </c>
      <c r="I33" s="129">
        <v>0.09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</v>
      </c>
      <c r="D34" s="30">
        <v>1</v>
      </c>
      <c r="E34" s="30">
        <v>1</v>
      </c>
      <c r="F34" s="31"/>
      <c r="G34" s="31"/>
      <c r="H34" s="129">
        <v>0.001</v>
      </c>
      <c r="I34" s="129">
        <v>0.001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24</v>
      </c>
      <c r="D35" s="30">
        <v>25</v>
      </c>
      <c r="E35" s="30">
        <v>20</v>
      </c>
      <c r="F35" s="31"/>
      <c r="G35" s="31"/>
      <c r="H35" s="129">
        <v>0.024</v>
      </c>
      <c r="I35" s="129">
        <v>0.023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20</v>
      </c>
      <c r="D36" s="30">
        <v>20</v>
      </c>
      <c r="E36" s="30">
        <v>13</v>
      </c>
      <c r="F36" s="31"/>
      <c r="G36" s="31"/>
      <c r="H36" s="129">
        <v>0.016</v>
      </c>
      <c r="I36" s="129">
        <v>0.016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162</v>
      </c>
      <c r="D37" s="38">
        <v>106</v>
      </c>
      <c r="E37" s="38">
        <v>114</v>
      </c>
      <c r="F37" s="39">
        <f>IF(D37&gt;0,100*E37/D37,0)</f>
        <v>107.54716981132076</v>
      </c>
      <c r="G37" s="40"/>
      <c r="H37" s="127">
        <v>0.198</v>
      </c>
      <c r="I37" s="128">
        <v>0.13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28</v>
      </c>
      <c r="D41" s="30">
        <v>32</v>
      </c>
      <c r="E41" s="30">
        <v>25</v>
      </c>
      <c r="F41" s="31"/>
      <c r="G41" s="31"/>
      <c r="H41" s="129">
        <v>0.02</v>
      </c>
      <c r="I41" s="129">
        <v>0.029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3206</v>
      </c>
      <c r="D42" s="30">
        <v>3122</v>
      </c>
      <c r="E42" s="30">
        <v>4000</v>
      </c>
      <c r="F42" s="31"/>
      <c r="G42" s="31"/>
      <c r="H42" s="129">
        <v>4.809</v>
      </c>
      <c r="I42" s="129">
        <v>3.434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33</v>
      </c>
      <c r="E43" s="30">
        <v>40</v>
      </c>
      <c r="F43" s="31"/>
      <c r="G43" s="31"/>
      <c r="H43" s="129">
        <v>0.002</v>
      </c>
      <c r="I43" s="129">
        <v>0.013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445</v>
      </c>
      <c r="D44" s="30">
        <v>251</v>
      </c>
      <c r="E44" s="30">
        <v>400</v>
      </c>
      <c r="F44" s="31"/>
      <c r="G44" s="31"/>
      <c r="H44" s="129">
        <v>0.782</v>
      </c>
      <c r="I44" s="129">
        <v>0.26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24</v>
      </c>
      <c r="D45" s="30">
        <v>40</v>
      </c>
      <c r="E45" s="30">
        <v>50</v>
      </c>
      <c r="F45" s="31"/>
      <c r="G45" s="31"/>
      <c r="H45" s="129">
        <v>0.019</v>
      </c>
      <c r="I45" s="129">
        <v>0.03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215</v>
      </c>
      <c r="D46" s="30">
        <v>219</v>
      </c>
      <c r="E46" s="30">
        <v>220</v>
      </c>
      <c r="F46" s="31"/>
      <c r="G46" s="31"/>
      <c r="H46" s="129">
        <v>0.194</v>
      </c>
      <c r="I46" s="129">
        <v>0.153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1202</v>
      </c>
      <c r="D47" s="30">
        <v>1571</v>
      </c>
      <c r="E47" s="30">
        <v>2010</v>
      </c>
      <c r="F47" s="31"/>
      <c r="G47" s="31"/>
      <c r="H47" s="129">
        <v>1.205</v>
      </c>
      <c r="I47" s="129">
        <v>1.261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2310</v>
      </c>
      <c r="D48" s="30">
        <v>2530</v>
      </c>
      <c r="E48" s="30">
        <v>2580</v>
      </c>
      <c r="F48" s="31"/>
      <c r="G48" s="31"/>
      <c r="H48" s="129">
        <v>4.881</v>
      </c>
      <c r="I48" s="129">
        <v>1.588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477</v>
      </c>
      <c r="D49" s="30">
        <v>620</v>
      </c>
      <c r="E49" s="30">
        <v>618</v>
      </c>
      <c r="F49" s="31"/>
      <c r="G49" s="31"/>
      <c r="H49" s="129">
        <v>0.778</v>
      </c>
      <c r="I49" s="129">
        <v>0.522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7909</v>
      </c>
      <c r="D50" s="38">
        <v>8418</v>
      </c>
      <c r="E50" s="38">
        <v>9943</v>
      </c>
      <c r="F50" s="39">
        <f>IF(D50&gt;0,100*E50/D50,0)</f>
        <v>118.1159420289855</v>
      </c>
      <c r="G50" s="40"/>
      <c r="H50" s="127">
        <v>12.69</v>
      </c>
      <c r="I50" s="128">
        <v>7.29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494</v>
      </c>
      <c r="D52" s="38">
        <v>494</v>
      </c>
      <c r="E52" s="38">
        <v>494</v>
      </c>
      <c r="F52" s="39">
        <f>IF(D52&gt;0,100*E52/D52,0)</f>
        <v>100</v>
      </c>
      <c r="G52" s="40"/>
      <c r="H52" s="127">
        <v>0.522</v>
      </c>
      <c r="I52" s="128">
        <v>0.522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9390</v>
      </c>
      <c r="D54" s="30">
        <v>13730</v>
      </c>
      <c r="E54" s="30">
        <v>14400</v>
      </c>
      <c r="F54" s="31"/>
      <c r="G54" s="31"/>
      <c r="H54" s="129">
        <v>13.781</v>
      </c>
      <c r="I54" s="129">
        <v>5.965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6932</v>
      </c>
      <c r="D55" s="30">
        <v>10922</v>
      </c>
      <c r="E55" s="30">
        <v>8470</v>
      </c>
      <c r="F55" s="31"/>
      <c r="G55" s="31"/>
      <c r="H55" s="129">
        <v>6.303</v>
      </c>
      <c r="I55" s="129">
        <v>9.94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11005</v>
      </c>
      <c r="D56" s="30">
        <v>13720</v>
      </c>
      <c r="E56" s="30">
        <v>11230</v>
      </c>
      <c r="F56" s="31"/>
      <c r="G56" s="31"/>
      <c r="H56" s="129">
        <v>15.407</v>
      </c>
      <c r="I56" s="129">
        <v>17.64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2430</v>
      </c>
      <c r="D57" s="30">
        <v>2760</v>
      </c>
      <c r="E57" s="30">
        <v>2760</v>
      </c>
      <c r="F57" s="31"/>
      <c r="G57" s="31"/>
      <c r="H57" s="129">
        <v>2.43</v>
      </c>
      <c r="I57" s="129">
        <v>2.76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14107</v>
      </c>
      <c r="D58" s="30">
        <v>18251</v>
      </c>
      <c r="E58" s="30">
        <v>16425</v>
      </c>
      <c r="F58" s="31"/>
      <c r="G58" s="31"/>
      <c r="H58" s="129">
        <v>15.54</v>
      </c>
      <c r="I58" s="129">
        <v>8.295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43864</v>
      </c>
      <c r="D59" s="38">
        <v>59383</v>
      </c>
      <c r="E59" s="38">
        <v>53285</v>
      </c>
      <c r="F59" s="39">
        <f>IF(D59&gt;0,100*E59/D59,0)</f>
        <v>89.73106781402085</v>
      </c>
      <c r="G59" s="40"/>
      <c r="H59" s="127">
        <v>53.461</v>
      </c>
      <c r="I59" s="128">
        <v>44.6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102</v>
      </c>
      <c r="D61" s="30">
        <v>120</v>
      </c>
      <c r="E61" s="30">
        <v>100</v>
      </c>
      <c r="F61" s="31"/>
      <c r="G61" s="31"/>
      <c r="H61" s="129">
        <v>0.072</v>
      </c>
      <c r="I61" s="129">
        <v>0.05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10</v>
      </c>
      <c r="D62" s="30">
        <v>5</v>
      </c>
      <c r="E62" s="30">
        <v>10</v>
      </c>
      <c r="F62" s="31"/>
      <c r="G62" s="31"/>
      <c r="H62" s="129">
        <v>0.005</v>
      </c>
      <c r="I62" s="129">
        <v>0.002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238</v>
      </c>
      <c r="D63" s="30">
        <v>231</v>
      </c>
      <c r="E63" s="30">
        <v>238</v>
      </c>
      <c r="F63" s="31"/>
      <c r="G63" s="31"/>
      <c r="H63" s="129">
        <v>0.476</v>
      </c>
      <c r="I63" s="129">
        <v>0.069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350</v>
      </c>
      <c r="D64" s="38">
        <v>356</v>
      </c>
      <c r="E64" s="38">
        <v>348</v>
      </c>
      <c r="F64" s="39">
        <f>IF(D64&gt;0,100*E64/D64,0)</f>
        <v>97.75280898876404</v>
      </c>
      <c r="G64" s="40"/>
      <c r="H64" s="127">
        <v>0.5529999999999999</v>
      </c>
      <c r="I64" s="128">
        <v>0.12100000000000001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334</v>
      </c>
      <c r="D66" s="38">
        <v>334</v>
      </c>
      <c r="E66" s="38">
        <v>343</v>
      </c>
      <c r="F66" s="39">
        <f>IF(D66&gt;0,100*E66/D66,0)</f>
        <v>102.69461077844312</v>
      </c>
      <c r="G66" s="40"/>
      <c r="H66" s="127">
        <v>0.272</v>
      </c>
      <c r="I66" s="128">
        <v>0.205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40</v>
      </c>
      <c r="D68" s="30">
        <v>150</v>
      </c>
      <c r="E68" s="30">
        <v>200</v>
      </c>
      <c r="F68" s="31"/>
      <c r="G68" s="31"/>
      <c r="H68" s="129">
        <v>0.02</v>
      </c>
      <c r="I68" s="129">
        <v>0.1</v>
      </c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>
        <v>40</v>
      </c>
      <c r="D70" s="38">
        <v>150</v>
      </c>
      <c r="E70" s="38">
        <v>200</v>
      </c>
      <c r="F70" s="39">
        <f>IF(D70&gt;0,100*E70/D70,0)</f>
        <v>133.33333333333334</v>
      </c>
      <c r="G70" s="40"/>
      <c r="H70" s="127">
        <v>0.02</v>
      </c>
      <c r="I70" s="128">
        <v>0.1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1330</v>
      </c>
      <c r="D72" s="30">
        <v>1328</v>
      </c>
      <c r="E72" s="30">
        <v>1318</v>
      </c>
      <c r="F72" s="31"/>
      <c r="G72" s="31"/>
      <c r="H72" s="129">
        <v>1.143</v>
      </c>
      <c r="I72" s="129">
        <v>0.186</v>
      </c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>
        <v>98</v>
      </c>
      <c r="D74" s="30">
        <v>145</v>
      </c>
      <c r="E74" s="30">
        <v>145</v>
      </c>
      <c r="F74" s="31"/>
      <c r="G74" s="31"/>
      <c r="H74" s="129">
        <v>0.083</v>
      </c>
      <c r="I74" s="129">
        <v>0.124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2395</v>
      </c>
      <c r="D75" s="30">
        <v>2545.027</v>
      </c>
      <c r="E75" s="30">
        <v>2494</v>
      </c>
      <c r="F75" s="31"/>
      <c r="G75" s="31"/>
      <c r="H75" s="129">
        <v>2.192</v>
      </c>
      <c r="I75" s="129">
        <v>0.46163814383089774</v>
      </c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>
        <v>62</v>
      </c>
      <c r="D77" s="30">
        <v>18</v>
      </c>
      <c r="E77" s="30">
        <v>53</v>
      </c>
      <c r="F77" s="31"/>
      <c r="G77" s="31"/>
      <c r="H77" s="129">
        <v>0.017</v>
      </c>
      <c r="I77" s="129">
        <v>0.007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114</v>
      </c>
      <c r="D78" s="30">
        <v>60</v>
      </c>
      <c r="E78" s="30">
        <v>65</v>
      </c>
      <c r="F78" s="31"/>
      <c r="G78" s="31"/>
      <c r="H78" s="129">
        <v>0.157</v>
      </c>
      <c r="I78" s="129">
        <v>0.072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31</v>
      </c>
      <c r="D79" s="30">
        <v>35</v>
      </c>
      <c r="E79" s="30">
        <v>40</v>
      </c>
      <c r="F79" s="31"/>
      <c r="G79" s="31"/>
      <c r="H79" s="129">
        <v>0.039</v>
      </c>
      <c r="I79" s="129">
        <v>0.032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4030</v>
      </c>
      <c r="D80" s="38">
        <v>4131.027</v>
      </c>
      <c r="E80" s="38">
        <v>4115</v>
      </c>
      <c r="F80" s="39">
        <f>IF(D80&gt;0,100*E80/D80,0)</f>
        <v>99.61203352096221</v>
      </c>
      <c r="G80" s="40"/>
      <c r="H80" s="127">
        <v>3.6310000000000002</v>
      </c>
      <c r="I80" s="128">
        <v>0.8826381438308977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84143</v>
      </c>
      <c r="D86" s="30">
        <v>104796.027</v>
      </c>
      <c r="E86" s="30">
        <v>100508</v>
      </c>
      <c r="F86" s="31">
        <f>IF(D86&gt;0,100*E86/D86,0)</f>
        <v>95.90821606242763</v>
      </c>
      <c r="G86" s="31"/>
      <c r="H86" s="129">
        <v>90.18299999999999</v>
      </c>
      <c r="I86" s="129">
        <v>69.1503881438309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84143</v>
      </c>
      <c r="D89" s="53">
        <v>104796.027</v>
      </c>
      <c r="E89" s="53">
        <v>100508</v>
      </c>
      <c r="F89" s="54">
        <f>IF(D89&gt;0,100*E89/D89,0)</f>
        <v>95.90821606242763</v>
      </c>
      <c r="G89" s="40"/>
      <c r="H89" s="132">
        <v>90.18299999999999</v>
      </c>
      <c r="I89" s="133">
        <v>69.1503881438309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7"/>
  <sheetViews>
    <sheetView zoomScalePageLayoutView="70" workbookViewId="0" topLeftCell="A64">
      <selection activeCell="L72" sqref="L7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31</v>
      </c>
      <c r="D9" s="30">
        <v>31.02263411480761</v>
      </c>
      <c r="E9" s="30">
        <v>32</v>
      </c>
      <c r="F9" s="31"/>
      <c r="G9" s="31"/>
      <c r="H9" s="129">
        <v>0.517</v>
      </c>
      <c r="I9" s="129">
        <v>0.5170439019134602</v>
      </c>
      <c r="J9" s="129">
        <v>0.537</v>
      </c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>
        <v>38</v>
      </c>
      <c r="D12" s="30">
        <v>37.72753496736869</v>
      </c>
      <c r="E12" s="30">
        <v>40</v>
      </c>
      <c r="F12" s="31"/>
      <c r="G12" s="31"/>
      <c r="H12" s="129">
        <v>0.664</v>
      </c>
      <c r="I12" s="129">
        <v>0.6591000358799309</v>
      </c>
      <c r="J12" s="129">
        <v>0.7</v>
      </c>
      <c r="K12" s="32"/>
    </row>
    <row r="13" spans="1:11" s="42" customFormat="1" ht="11.25" customHeight="1">
      <c r="A13" s="36" t="s">
        <v>12</v>
      </c>
      <c r="B13" s="37"/>
      <c r="C13" s="38">
        <v>69</v>
      </c>
      <c r="D13" s="38">
        <v>68.7501690821763</v>
      </c>
      <c r="E13" s="38">
        <v>72</v>
      </c>
      <c r="F13" s="39">
        <f>IF(D13&gt;0,100*E13/D13,0)</f>
        <v>104.72701516404885</v>
      </c>
      <c r="G13" s="40"/>
      <c r="H13" s="127">
        <v>1.181</v>
      </c>
      <c r="I13" s="128">
        <v>1.176143937793391</v>
      </c>
      <c r="J13" s="128">
        <v>1.237</v>
      </c>
      <c r="K13" s="41">
        <f>IF(I13&gt;0,100*J13/I13,0)</f>
        <v>105.17420191960377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>
        <v>13</v>
      </c>
      <c r="D34" s="30">
        <v>13</v>
      </c>
      <c r="E34" s="30">
        <v>13</v>
      </c>
      <c r="F34" s="31"/>
      <c r="G34" s="31"/>
      <c r="H34" s="129">
        <v>0.25</v>
      </c>
      <c r="I34" s="129">
        <v>0.25</v>
      </c>
      <c r="J34" s="129">
        <v>0.26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13</v>
      </c>
      <c r="D37" s="38">
        <v>13</v>
      </c>
      <c r="E37" s="38">
        <v>13</v>
      </c>
      <c r="F37" s="39">
        <f>IF(D37&gt;0,100*E37/D37,0)</f>
        <v>100</v>
      </c>
      <c r="G37" s="40"/>
      <c r="H37" s="127">
        <v>0.25</v>
      </c>
      <c r="I37" s="128">
        <v>0.25</v>
      </c>
      <c r="J37" s="128">
        <v>0.26</v>
      </c>
      <c r="K37" s="41">
        <f>IF(I37&gt;0,100*J37/I37,0)</f>
        <v>104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240</v>
      </c>
      <c r="D39" s="38">
        <v>240</v>
      </c>
      <c r="E39" s="38">
        <v>243</v>
      </c>
      <c r="F39" s="39">
        <f>IF(D39&gt;0,100*E39/D39,0)</f>
        <v>101.25</v>
      </c>
      <c r="G39" s="40"/>
      <c r="H39" s="127">
        <v>7.056</v>
      </c>
      <c r="I39" s="128">
        <v>7.056</v>
      </c>
      <c r="J39" s="128">
        <v>7.54</v>
      </c>
      <c r="K39" s="41">
        <f>IF(I39&gt;0,100*J39/I39,0)</f>
        <v>106.859410430839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>
        <v>13</v>
      </c>
      <c r="D63" s="30">
        <v>22</v>
      </c>
      <c r="E63" s="30">
        <v>21</v>
      </c>
      <c r="F63" s="31"/>
      <c r="G63" s="31"/>
      <c r="H63" s="129">
        <v>0.31</v>
      </c>
      <c r="I63" s="129">
        <v>0.525</v>
      </c>
      <c r="J63" s="129">
        <v>0.151</v>
      </c>
      <c r="K63" s="32"/>
    </row>
    <row r="64" spans="1:11" s="42" customFormat="1" ht="11.25" customHeight="1">
      <c r="A64" s="36" t="s">
        <v>51</v>
      </c>
      <c r="B64" s="37"/>
      <c r="C64" s="38">
        <v>13</v>
      </c>
      <c r="D64" s="38">
        <v>22</v>
      </c>
      <c r="E64" s="38">
        <v>21</v>
      </c>
      <c r="F64" s="39">
        <f>IF(D64&gt;0,100*E64/D64,0)</f>
        <v>95.45454545454545</v>
      </c>
      <c r="G64" s="40"/>
      <c r="H64" s="127">
        <v>0.31</v>
      </c>
      <c r="I64" s="128">
        <v>0.525</v>
      </c>
      <c r="J64" s="128">
        <v>0.151</v>
      </c>
      <c r="K64" s="41">
        <f>IF(I64&gt;0,100*J64/I64,0)</f>
        <v>28.76190476190476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324</v>
      </c>
      <c r="D66" s="38">
        <v>1093</v>
      </c>
      <c r="E66" s="38">
        <v>1114</v>
      </c>
      <c r="F66" s="39">
        <f>IF(D66&gt;0,100*E66/D66,0)</f>
        <v>101.9213174748399</v>
      </c>
      <c r="G66" s="40"/>
      <c r="H66" s="127">
        <v>10.238</v>
      </c>
      <c r="I66" s="128">
        <v>34.85</v>
      </c>
      <c r="J66" s="128">
        <v>35.236</v>
      </c>
      <c r="K66" s="41">
        <f>IF(I66&gt;0,100*J66/I66,0)</f>
        <v>101.10760401721663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60</v>
      </c>
      <c r="D72" s="30">
        <v>53</v>
      </c>
      <c r="E72" s="30">
        <v>45</v>
      </c>
      <c r="F72" s="31"/>
      <c r="G72" s="31"/>
      <c r="H72" s="129">
        <v>1.26</v>
      </c>
      <c r="I72" s="129">
        <v>1.113</v>
      </c>
      <c r="J72" s="129">
        <v>0.945</v>
      </c>
      <c r="K72" s="32"/>
    </row>
    <row r="73" spans="1:11" s="33" customFormat="1" ht="11.25" customHeight="1">
      <c r="A73" s="35" t="s">
        <v>57</v>
      </c>
      <c r="B73" s="29"/>
      <c r="C73" s="30">
        <v>580</v>
      </c>
      <c r="D73" s="30">
        <v>520</v>
      </c>
      <c r="E73" s="30">
        <v>527</v>
      </c>
      <c r="F73" s="31"/>
      <c r="G73" s="31"/>
      <c r="H73" s="129">
        <v>12.05</v>
      </c>
      <c r="I73" s="129">
        <v>12.5</v>
      </c>
      <c r="J73" s="129">
        <v>11.59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113</v>
      </c>
      <c r="D75" s="30">
        <v>113</v>
      </c>
      <c r="E75" s="30">
        <v>114</v>
      </c>
      <c r="F75" s="31"/>
      <c r="G75" s="31"/>
      <c r="H75" s="129">
        <v>4.52</v>
      </c>
      <c r="I75" s="129">
        <v>4.52</v>
      </c>
      <c r="J75" s="129">
        <v>4.497</v>
      </c>
      <c r="K75" s="32"/>
    </row>
    <row r="76" spans="1:11" s="33" customFormat="1" ht="11.25" customHeight="1">
      <c r="A76" s="35" t="s">
        <v>60</v>
      </c>
      <c r="B76" s="29"/>
      <c r="C76" s="30">
        <v>23</v>
      </c>
      <c r="D76" s="30">
        <v>25</v>
      </c>
      <c r="E76" s="30">
        <v>30</v>
      </c>
      <c r="F76" s="31"/>
      <c r="G76" s="31"/>
      <c r="H76" s="129">
        <v>0.357</v>
      </c>
      <c r="I76" s="129">
        <v>0.45</v>
      </c>
      <c r="J76" s="129">
        <v>0.915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>
        <v>487</v>
      </c>
      <c r="D78" s="30">
        <v>485</v>
      </c>
      <c r="E78" s="30">
        <v>250</v>
      </c>
      <c r="F78" s="31"/>
      <c r="G78" s="31"/>
      <c r="H78" s="129">
        <v>12.906</v>
      </c>
      <c r="I78" s="129">
        <v>12.61</v>
      </c>
      <c r="J78" s="129">
        <v>6.875</v>
      </c>
      <c r="K78" s="32"/>
    </row>
    <row r="79" spans="1:11" s="33" customFormat="1" ht="11.25" customHeight="1">
      <c r="A79" s="35" t="s">
        <v>63</v>
      </c>
      <c r="B79" s="29"/>
      <c r="C79" s="30">
        <v>315</v>
      </c>
      <c r="D79" s="30">
        <v>300</v>
      </c>
      <c r="E79" s="30">
        <v>250</v>
      </c>
      <c r="F79" s="31"/>
      <c r="G79" s="31"/>
      <c r="H79" s="129">
        <v>5.423</v>
      </c>
      <c r="I79" s="129">
        <v>6.75</v>
      </c>
      <c r="J79" s="129">
        <v>4</v>
      </c>
      <c r="K79" s="32"/>
    </row>
    <row r="80" spans="1:11" s="42" customFormat="1" ht="11.25" customHeight="1">
      <c r="A80" s="43" t="s">
        <v>64</v>
      </c>
      <c r="B80" s="37"/>
      <c r="C80" s="38">
        <v>1578</v>
      </c>
      <c r="D80" s="38">
        <v>1496</v>
      </c>
      <c r="E80" s="38">
        <v>1216</v>
      </c>
      <c r="F80" s="39">
        <f>IF(D80&gt;0,100*E80/D80,0)</f>
        <v>81.28342245989305</v>
      </c>
      <c r="G80" s="40"/>
      <c r="H80" s="127">
        <v>36.516</v>
      </c>
      <c r="I80" s="128">
        <v>37.943</v>
      </c>
      <c r="J80" s="128">
        <v>28.822</v>
      </c>
      <c r="K80" s="41">
        <f>IF(I80&gt;0,100*J80/I80,0)</f>
        <v>75.96131038663258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786</v>
      </c>
      <c r="D82" s="30">
        <v>786</v>
      </c>
      <c r="E82" s="30">
        <v>800</v>
      </c>
      <c r="F82" s="31"/>
      <c r="G82" s="31"/>
      <c r="H82" s="129">
        <v>16.455</v>
      </c>
      <c r="I82" s="129">
        <v>16.45</v>
      </c>
      <c r="J82" s="129">
        <v>16.743</v>
      </c>
      <c r="K82" s="32"/>
    </row>
    <row r="83" spans="1:11" s="33" customFormat="1" ht="11.25" customHeight="1">
      <c r="A83" s="35" t="s">
        <v>66</v>
      </c>
      <c r="B83" s="29"/>
      <c r="C83" s="30">
        <v>798</v>
      </c>
      <c r="D83" s="30">
        <v>800</v>
      </c>
      <c r="E83" s="30">
        <v>800</v>
      </c>
      <c r="F83" s="31"/>
      <c r="G83" s="31"/>
      <c r="H83" s="129">
        <v>13.91</v>
      </c>
      <c r="I83" s="129">
        <v>13.9</v>
      </c>
      <c r="J83" s="129">
        <v>13.9</v>
      </c>
      <c r="K83" s="32"/>
    </row>
    <row r="84" spans="1:11" s="42" customFormat="1" ht="11.25" customHeight="1">
      <c r="A84" s="36" t="s">
        <v>67</v>
      </c>
      <c r="B84" s="37"/>
      <c r="C84" s="38">
        <v>1584</v>
      </c>
      <c r="D84" s="38">
        <v>1586</v>
      </c>
      <c r="E84" s="38">
        <v>1600</v>
      </c>
      <c r="F84" s="39">
        <f>IF(D84&gt;0,100*E84/D84,0)</f>
        <v>100.88272383354351</v>
      </c>
      <c r="G84" s="40"/>
      <c r="H84" s="127">
        <v>30.365</v>
      </c>
      <c r="I84" s="128">
        <v>30.35</v>
      </c>
      <c r="J84" s="128">
        <v>30.643</v>
      </c>
      <c r="K84" s="41">
        <f>IF(I84&gt;0,100*J84/I84,0)</f>
        <v>100.9654036243822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3821</v>
      </c>
      <c r="D86" s="30">
        <v>4518.750169082176</v>
      </c>
      <c r="E86" s="30">
        <v>4279</v>
      </c>
      <c r="F86" s="31">
        <f>IF(D86&gt;0,100*E86/D86,0)</f>
        <v>94.69432564069207</v>
      </c>
      <c r="G86" s="31"/>
      <c r="H86" s="129">
        <v>85.916</v>
      </c>
      <c r="I86" s="129">
        <v>112.15014393779339</v>
      </c>
      <c r="J86" s="129">
        <v>103.889</v>
      </c>
      <c r="K86" s="32">
        <f>IF(I86&gt;0,100*J86/I86,0)</f>
        <v>92.63385346845777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3821</v>
      </c>
      <c r="D89" s="53">
        <v>4518.750169082176</v>
      </c>
      <c r="E89" s="53">
        <v>4279</v>
      </c>
      <c r="F89" s="54">
        <f>IF(D89&gt;0,100*E89/D89,0)</f>
        <v>94.69432564069207</v>
      </c>
      <c r="G89" s="40"/>
      <c r="H89" s="132">
        <v>85.916</v>
      </c>
      <c r="I89" s="133">
        <v>112.15014393779339</v>
      </c>
      <c r="J89" s="133">
        <v>103.889</v>
      </c>
      <c r="K89" s="54">
        <f>IF(I89&gt;0,100*J89/I89,0)</f>
        <v>92.63385346845777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7"/>
  <sheetViews>
    <sheetView zoomScalePageLayoutView="70" workbookViewId="0" topLeftCell="A58">
      <selection activeCell="C70" sqref="C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589</v>
      </c>
      <c r="D9" s="30">
        <v>589.4300481813445</v>
      </c>
      <c r="E9" s="30">
        <v>612</v>
      </c>
      <c r="F9" s="31"/>
      <c r="G9" s="31"/>
      <c r="H9" s="129">
        <v>12.343</v>
      </c>
      <c r="I9" s="129">
        <v>11.621571223723501</v>
      </c>
      <c r="J9" s="129">
        <v>12.067</v>
      </c>
      <c r="K9" s="32"/>
    </row>
    <row r="10" spans="1:11" s="33" customFormat="1" ht="11.25" customHeight="1">
      <c r="A10" s="35" t="s">
        <v>9</v>
      </c>
      <c r="B10" s="29"/>
      <c r="C10" s="30">
        <v>142</v>
      </c>
      <c r="D10" s="30">
        <v>142.06795995797088</v>
      </c>
      <c r="E10" s="30">
        <v>142</v>
      </c>
      <c r="F10" s="31"/>
      <c r="G10" s="31"/>
      <c r="H10" s="129">
        <v>2.517</v>
      </c>
      <c r="I10" s="129">
        <v>2.5184387261749497</v>
      </c>
      <c r="J10" s="129">
        <v>2.52</v>
      </c>
      <c r="K10" s="32"/>
    </row>
    <row r="11" spans="1:11" s="33" customFormat="1" ht="11.25" customHeight="1">
      <c r="A11" s="28" t="s">
        <v>10</v>
      </c>
      <c r="B11" s="29"/>
      <c r="C11" s="30">
        <v>105</v>
      </c>
      <c r="D11" s="30">
        <v>105.42465909086765</v>
      </c>
      <c r="E11" s="30">
        <v>89</v>
      </c>
      <c r="F11" s="31"/>
      <c r="G11" s="31"/>
      <c r="H11" s="129">
        <v>2.546</v>
      </c>
      <c r="I11" s="129">
        <v>2.555915434998995</v>
      </c>
      <c r="J11" s="129">
        <v>2.158</v>
      </c>
      <c r="K11" s="32"/>
    </row>
    <row r="12" spans="1:11" s="33" customFormat="1" ht="11.25" customHeight="1">
      <c r="A12" s="35" t="s">
        <v>11</v>
      </c>
      <c r="B12" s="29"/>
      <c r="C12" s="30">
        <v>717</v>
      </c>
      <c r="D12" s="30">
        <v>716.8231643800051</v>
      </c>
      <c r="E12" s="30">
        <v>762</v>
      </c>
      <c r="F12" s="31"/>
      <c r="G12" s="31"/>
      <c r="H12" s="129">
        <v>13.221</v>
      </c>
      <c r="I12" s="129">
        <v>13.217860739585102</v>
      </c>
      <c r="J12" s="129">
        <v>14.046</v>
      </c>
      <c r="K12" s="32"/>
    </row>
    <row r="13" spans="1:11" s="42" customFormat="1" ht="11.25" customHeight="1">
      <c r="A13" s="36" t="s">
        <v>12</v>
      </c>
      <c r="B13" s="37"/>
      <c r="C13" s="38">
        <v>1553</v>
      </c>
      <c r="D13" s="38">
        <v>1553.7458316101881</v>
      </c>
      <c r="E13" s="38">
        <v>1605</v>
      </c>
      <c r="F13" s="39">
        <f>IF(D13&gt;0,100*E13/D13,0)</f>
        <v>103.29874856923644</v>
      </c>
      <c r="G13" s="40"/>
      <c r="H13" s="127">
        <v>30.627</v>
      </c>
      <c r="I13" s="128">
        <v>29.91378612448255</v>
      </c>
      <c r="J13" s="128">
        <v>30.791</v>
      </c>
      <c r="K13" s="41">
        <f>IF(I13&gt;0,100*J13/I13,0)</f>
        <v>102.93247358213712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>
        <v>15</v>
      </c>
      <c r="D20" s="30">
        <v>25</v>
      </c>
      <c r="E20" s="30">
        <v>25</v>
      </c>
      <c r="F20" s="31"/>
      <c r="G20" s="31"/>
      <c r="H20" s="129">
        <v>0.338</v>
      </c>
      <c r="I20" s="129">
        <v>0.565</v>
      </c>
      <c r="J20" s="129">
        <v>0.565</v>
      </c>
      <c r="K20" s="32"/>
    </row>
    <row r="21" spans="1:11" s="33" customFormat="1" ht="11.25" customHeight="1">
      <c r="A21" s="35" t="s">
        <v>17</v>
      </c>
      <c r="B21" s="29"/>
      <c r="C21" s="30">
        <v>75</v>
      </c>
      <c r="D21" s="30">
        <v>80</v>
      </c>
      <c r="E21" s="30">
        <v>80</v>
      </c>
      <c r="F21" s="31"/>
      <c r="G21" s="31"/>
      <c r="H21" s="129">
        <v>1.688</v>
      </c>
      <c r="I21" s="129">
        <v>1.71</v>
      </c>
      <c r="J21" s="129">
        <v>1.8</v>
      </c>
      <c r="K21" s="32"/>
    </row>
    <row r="22" spans="1:11" s="42" customFormat="1" ht="11.25" customHeight="1">
      <c r="A22" s="36" t="s">
        <v>18</v>
      </c>
      <c r="B22" s="37"/>
      <c r="C22" s="38">
        <v>90</v>
      </c>
      <c r="D22" s="38">
        <v>105</v>
      </c>
      <c r="E22" s="38">
        <v>105</v>
      </c>
      <c r="F22" s="39">
        <f>IF(D22&gt;0,100*E22/D22,0)</f>
        <v>100</v>
      </c>
      <c r="G22" s="40"/>
      <c r="H22" s="127">
        <v>2.026</v>
      </c>
      <c r="I22" s="128">
        <v>2.275</v>
      </c>
      <c r="J22" s="128">
        <v>2.365</v>
      </c>
      <c r="K22" s="41">
        <f>IF(I22&gt;0,100*J22/I22,0)</f>
        <v>103.95604395604397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115</v>
      </c>
      <c r="D33" s="30">
        <v>95</v>
      </c>
      <c r="E33" s="30">
        <v>100</v>
      </c>
      <c r="F33" s="31"/>
      <c r="G33" s="31"/>
      <c r="H33" s="129">
        <v>2.383</v>
      </c>
      <c r="I33" s="129">
        <v>1.9</v>
      </c>
      <c r="J33" s="129">
        <v>2</v>
      </c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15</v>
      </c>
      <c r="E34" s="30">
        <v>28</v>
      </c>
      <c r="F34" s="31"/>
      <c r="G34" s="31"/>
      <c r="H34" s="129">
        <v>0.348</v>
      </c>
      <c r="I34" s="129">
        <v>0.348</v>
      </c>
      <c r="J34" s="129">
        <v>0.57</v>
      </c>
      <c r="K34" s="32"/>
    </row>
    <row r="35" spans="1:11" s="33" customFormat="1" ht="11.25" customHeight="1">
      <c r="A35" s="35" t="s">
        <v>27</v>
      </c>
      <c r="B35" s="29"/>
      <c r="C35" s="30">
        <v>15</v>
      </c>
      <c r="D35" s="30">
        <v>12</v>
      </c>
      <c r="E35" s="30">
        <v>10</v>
      </c>
      <c r="F35" s="31"/>
      <c r="G35" s="31"/>
      <c r="H35" s="129">
        <v>0.337</v>
      </c>
      <c r="I35" s="129">
        <v>0.21</v>
      </c>
      <c r="J35" s="129">
        <v>0.175</v>
      </c>
      <c r="K35" s="32"/>
    </row>
    <row r="36" spans="1:11" s="33" customFormat="1" ht="11.25" customHeight="1">
      <c r="A36" s="35" t="s">
        <v>28</v>
      </c>
      <c r="B36" s="29"/>
      <c r="C36" s="30">
        <v>82</v>
      </c>
      <c r="D36" s="30">
        <v>82</v>
      </c>
      <c r="E36" s="30">
        <v>86</v>
      </c>
      <c r="F36" s="31"/>
      <c r="G36" s="31"/>
      <c r="H36" s="129">
        <v>1.634</v>
      </c>
      <c r="I36" s="129">
        <v>1.634</v>
      </c>
      <c r="J36" s="129">
        <v>1.72</v>
      </c>
      <c r="K36" s="32"/>
    </row>
    <row r="37" spans="1:11" s="42" customFormat="1" ht="11.25" customHeight="1">
      <c r="A37" s="36" t="s">
        <v>29</v>
      </c>
      <c r="B37" s="37"/>
      <c r="C37" s="38">
        <v>227</v>
      </c>
      <c r="D37" s="38">
        <v>204</v>
      </c>
      <c r="E37" s="38">
        <v>224</v>
      </c>
      <c r="F37" s="39">
        <f>IF(D37&gt;0,100*E37/D37,0)</f>
        <v>109.80392156862744</v>
      </c>
      <c r="G37" s="40"/>
      <c r="H37" s="127">
        <v>4.702</v>
      </c>
      <c r="I37" s="128">
        <v>4.092</v>
      </c>
      <c r="J37" s="128">
        <v>4.465</v>
      </c>
      <c r="K37" s="41">
        <f>IF(I37&gt;0,100*J37/I37,0)</f>
        <v>109.11534701857283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940</v>
      </c>
      <c r="D39" s="38">
        <v>940</v>
      </c>
      <c r="E39" s="38">
        <v>1100</v>
      </c>
      <c r="F39" s="39">
        <f>IF(D39&gt;0,100*E39/D39,0)</f>
        <v>117.02127659574468</v>
      </c>
      <c r="G39" s="40"/>
      <c r="H39" s="127">
        <v>41.548</v>
      </c>
      <c r="I39" s="128">
        <v>41.5</v>
      </c>
      <c r="J39" s="128">
        <v>48</v>
      </c>
      <c r="K39" s="41">
        <f>IF(I39&gt;0,100*J39/I39,0)</f>
        <v>115.66265060240964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48</v>
      </c>
      <c r="D41" s="30">
        <v>8</v>
      </c>
      <c r="E41" s="30">
        <v>8</v>
      </c>
      <c r="F41" s="31"/>
      <c r="G41" s="31"/>
      <c r="H41" s="129">
        <v>1.45</v>
      </c>
      <c r="I41" s="129">
        <v>0.244</v>
      </c>
      <c r="J41" s="129">
        <v>0.24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48</v>
      </c>
      <c r="D50" s="38">
        <v>8</v>
      </c>
      <c r="E50" s="38">
        <v>8</v>
      </c>
      <c r="F50" s="39">
        <f>IF(D50&gt;0,100*E50/D50,0)</f>
        <v>100</v>
      </c>
      <c r="G50" s="40"/>
      <c r="H50" s="127">
        <v>1.45</v>
      </c>
      <c r="I50" s="128">
        <v>0.244</v>
      </c>
      <c r="J50" s="128">
        <v>0.24</v>
      </c>
      <c r="K50" s="41">
        <f>IF(I50&gt;0,100*J50/I50,0)</f>
        <v>98.36065573770492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>
        <v>10</v>
      </c>
      <c r="D55" s="30">
        <v>8</v>
      </c>
      <c r="E55" s="30">
        <v>12</v>
      </c>
      <c r="F55" s="31"/>
      <c r="G55" s="31"/>
      <c r="H55" s="129">
        <v>0.27</v>
      </c>
      <c r="I55" s="129">
        <v>0.24</v>
      </c>
      <c r="J55" s="129">
        <v>0.36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>
        <v>4</v>
      </c>
      <c r="D57" s="30"/>
      <c r="E57" s="30"/>
      <c r="F57" s="31"/>
      <c r="G57" s="31"/>
      <c r="H57" s="129">
        <v>0.096</v>
      </c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230</v>
      </c>
      <c r="D58" s="30">
        <v>180</v>
      </c>
      <c r="E58" s="30">
        <v>155</v>
      </c>
      <c r="F58" s="31"/>
      <c r="G58" s="31"/>
      <c r="H58" s="129">
        <v>8.74</v>
      </c>
      <c r="I58" s="129">
        <v>5.88</v>
      </c>
      <c r="J58" s="129">
        <v>4.185</v>
      </c>
      <c r="K58" s="32"/>
    </row>
    <row r="59" spans="1:11" s="42" customFormat="1" ht="11.25" customHeight="1">
      <c r="A59" s="36" t="s">
        <v>47</v>
      </c>
      <c r="B59" s="37"/>
      <c r="C59" s="38">
        <v>244</v>
      </c>
      <c r="D59" s="38">
        <v>188</v>
      </c>
      <c r="E59" s="38">
        <v>167</v>
      </c>
      <c r="F59" s="39">
        <f>IF(D59&gt;0,100*E59/D59,0)</f>
        <v>88.82978723404256</v>
      </c>
      <c r="G59" s="40"/>
      <c r="H59" s="127">
        <v>9.106</v>
      </c>
      <c r="I59" s="128">
        <v>6.12</v>
      </c>
      <c r="J59" s="128">
        <v>4.545</v>
      </c>
      <c r="K59" s="41">
        <f>IF(I59&gt;0,100*J59/I59,0)</f>
        <v>74.26470588235294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193</v>
      </c>
      <c r="D61" s="30">
        <v>200</v>
      </c>
      <c r="E61" s="30">
        <v>190</v>
      </c>
      <c r="F61" s="31"/>
      <c r="G61" s="31"/>
      <c r="H61" s="129">
        <v>4.825</v>
      </c>
      <c r="I61" s="129">
        <v>5</v>
      </c>
      <c r="J61" s="129">
        <v>4.2</v>
      </c>
      <c r="K61" s="32"/>
    </row>
    <row r="62" spans="1:11" s="33" customFormat="1" ht="11.25" customHeight="1">
      <c r="A62" s="35" t="s">
        <v>49</v>
      </c>
      <c r="B62" s="29"/>
      <c r="C62" s="30">
        <v>106</v>
      </c>
      <c r="D62" s="30">
        <v>120</v>
      </c>
      <c r="E62" s="30">
        <v>120</v>
      </c>
      <c r="F62" s="31"/>
      <c r="G62" s="31"/>
      <c r="H62" s="129">
        <v>3.18</v>
      </c>
      <c r="I62" s="129">
        <v>3.6</v>
      </c>
      <c r="J62" s="129">
        <v>3.55</v>
      </c>
      <c r="K62" s="32"/>
    </row>
    <row r="63" spans="1:11" s="33" customFormat="1" ht="11.25" customHeight="1">
      <c r="A63" s="35" t="s">
        <v>50</v>
      </c>
      <c r="B63" s="29"/>
      <c r="C63" s="30">
        <v>275</v>
      </c>
      <c r="D63" s="30">
        <v>716</v>
      </c>
      <c r="E63" s="30">
        <v>852</v>
      </c>
      <c r="F63" s="31"/>
      <c r="G63" s="31"/>
      <c r="H63" s="129">
        <v>7.1</v>
      </c>
      <c r="I63" s="129">
        <v>25.8</v>
      </c>
      <c r="J63" s="129">
        <v>27.3</v>
      </c>
      <c r="K63" s="32"/>
    </row>
    <row r="64" spans="1:11" s="42" customFormat="1" ht="11.25" customHeight="1">
      <c r="A64" s="36" t="s">
        <v>51</v>
      </c>
      <c r="B64" s="37"/>
      <c r="C64" s="38">
        <v>574</v>
      </c>
      <c r="D64" s="38">
        <v>1036</v>
      </c>
      <c r="E64" s="38">
        <v>1162</v>
      </c>
      <c r="F64" s="39">
        <f>IF(D64&gt;0,100*E64/D64,0)</f>
        <v>112.16216216216216</v>
      </c>
      <c r="G64" s="40"/>
      <c r="H64" s="127">
        <v>15.105</v>
      </c>
      <c r="I64" s="128">
        <v>34.4</v>
      </c>
      <c r="J64" s="128">
        <v>35.05</v>
      </c>
      <c r="K64" s="41">
        <f>IF(I64&gt;0,100*J64/I64,0)</f>
        <v>101.88953488372093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1588</v>
      </c>
      <c r="D66" s="38">
        <v>2680</v>
      </c>
      <c r="E66" s="38">
        <v>2596</v>
      </c>
      <c r="F66" s="39">
        <f>IF(D66&gt;0,100*E66/D66,0)</f>
        <v>96.86567164179104</v>
      </c>
      <c r="G66" s="40"/>
      <c r="H66" s="127">
        <v>57.962</v>
      </c>
      <c r="I66" s="128">
        <v>92.272</v>
      </c>
      <c r="J66" s="128">
        <v>93.967</v>
      </c>
      <c r="K66" s="41">
        <f>IF(I66&gt;0,100*J66/I66,0)</f>
        <v>101.83696029131264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151</v>
      </c>
      <c r="D72" s="30">
        <v>151</v>
      </c>
      <c r="E72" s="30">
        <v>177</v>
      </c>
      <c r="F72" s="31"/>
      <c r="G72" s="31"/>
      <c r="H72" s="129">
        <v>3.364</v>
      </c>
      <c r="I72" s="129">
        <v>3.322</v>
      </c>
      <c r="J72" s="129">
        <v>3.97</v>
      </c>
      <c r="K72" s="32"/>
    </row>
    <row r="73" spans="1:11" s="33" customFormat="1" ht="11.25" customHeight="1">
      <c r="A73" s="35" t="s">
        <v>57</v>
      </c>
      <c r="B73" s="29"/>
      <c r="C73" s="30">
        <v>580</v>
      </c>
      <c r="D73" s="30">
        <v>560</v>
      </c>
      <c r="E73" s="30">
        <v>450</v>
      </c>
      <c r="F73" s="31"/>
      <c r="G73" s="31"/>
      <c r="H73" s="129">
        <v>12.15</v>
      </c>
      <c r="I73" s="129">
        <v>12.9</v>
      </c>
      <c r="J73" s="129">
        <v>11.25</v>
      </c>
      <c r="K73" s="32"/>
    </row>
    <row r="74" spans="1:11" s="33" customFormat="1" ht="11.25" customHeight="1">
      <c r="A74" s="35" t="s">
        <v>58</v>
      </c>
      <c r="B74" s="29"/>
      <c r="C74" s="30">
        <v>159</v>
      </c>
      <c r="D74" s="30">
        <v>137</v>
      </c>
      <c r="E74" s="30">
        <v>140</v>
      </c>
      <c r="F74" s="31"/>
      <c r="G74" s="31"/>
      <c r="H74" s="129">
        <v>5.565</v>
      </c>
      <c r="I74" s="129">
        <v>4.795</v>
      </c>
      <c r="J74" s="129">
        <v>4.9</v>
      </c>
      <c r="K74" s="32"/>
    </row>
    <row r="75" spans="1:11" s="33" customFormat="1" ht="11.25" customHeight="1">
      <c r="A75" s="35" t="s">
        <v>59</v>
      </c>
      <c r="B75" s="29"/>
      <c r="C75" s="30">
        <v>88</v>
      </c>
      <c r="D75" s="30">
        <v>88</v>
      </c>
      <c r="E75" s="30">
        <v>70</v>
      </c>
      <c r="F75" s="31"/>
      <c r="G75" s="31"/>
      <c r="H75" s="129">
        <v>1.72</v>
      </c>
      <c r="I75" s="129">
        <v>1.72</v>
      </c>
      <c r="J75" s="129">
        <v>1.631</v>
      </c>
      <c r="K75" s="32"/>
    </row>
    <row r="76" spans="1:11" s="33" customFormat="1" ht="11.25" customHeight="1">
      <c r="A76" s="35" t="s">
        <v>60</v>
      </c>
      <c r="B76" s="29"/>
      <c r="C76" s="30">
        <v>135</v>
      </c>
      <c r="D76" s="30">
        <v>225</v>
      </c>
      <c r="E76" s="30">
        <v>250</v>
      </c>
      <c r="F76" s="31"/>
      <c r="G76" s="31"/>
      <c r="H76" s="129">
        <v>2.025</v>
      </c>
      <c r="I76" s="129">
        <v>7.652</v>
      </c>
      <c r="J76" s="129">
        <v>8.25</v>
      </c>
      <c r="K76" s="32"/>
    </row>
    <row r="77" spans="1:11" s="33" customFormat="1" ht="11.25" customHeight="1">
      <c r="A77" s="35" t="s">
        <v>61</v>
      </c>
      <c r="B77" s="29"/>
      <c r="C77" s="30">
        <v>21</v>
      </c>
      <c r="D77" s="30">
        <v>21</v>
      </c>
      <c r="E77" s="30">
        <v>17</v>
      </c>
      <c r="F77" s="31"/>
      <c r="G77" s="31"/>
      <c r="H77" s="129">
        <v>0.744</v>
      </c>
      <c r="I77" s="129">
        <v>0.44</v>
      </c>
      <c r="J77" s="129">
        <v>0.42</v>
      </c>
      <c r="K77" s="32"/>
    </row>
    <row r="78" spans="1:11" s="33" customFormat="1" ht="11.25" customHeight="1">
      <c r="A78" s="35" t="s">
        <v>62</v>
      </c>
      <c r="B78" s="29"/>
      <c r="C78" s="30">
        <v>412</v>
      </c>
      <c r="D78" s="30">
        <v>410</v>
      </c>
      <c r="E78" s="30">
        <v>260</v>
      </c>
      <c r="F78" s="31"/>
      <c r="G78" s="31"/>
      <c r="H78" s="129">
        <v>11.626</v>
      </c>
      <c r="I78" s="129">
        <v>12.3</v>
      </c>
      <c r="J78" s="129">
        <v>7.28</v>
      </c>
      <c r="K78" s="32"/>
    </row>
    <row r="79" spans="1:11" s="33" customFormat="1" ht="11.25" customHeight="1">
      <c r="A79" s="35" t="s">
        <v>63</v>
      </c>
      <c r="B79" s="29"/>
      <c r="C79" s="30">
        <v>2616</v>
      </c>
      <c r="D79" s="30">
        <v>3500</v>
      </c>
      <c r="E79" s="30">
        <v>3000</v>
      </c>
      <c r="F79" s="31"/>
      <c r="G79" s="31"/>
      <c r="H79" s="129">
        <v>52.953</v>
      </c>
      <c r="I79" s="129">
        <v>125.25</v>
      </c>
      <c r="J79" s="129">
        <v>75</v>
      </c>
      <c r="K79" s="32"/>
    </row>
    <row r="80" spans="1:11" s="42" customFormat="1" ht="11.25" customHeight="1">
      <c r="A80" s="43" t="s">
        <v>64</v>
      </c>
      <c r="B80" s="37"/>
      <c r="C80" s="38">
        <v>4162</v>
      </c>
      <c r="D80" s="38">
        <v>5092</v>
      </c>
      <c r="E80" s="38">
        <v>4364</v>
      </c>
      <c r="F80" s="39">
        <f>IF(D80&gt;0,100*E80/D80,0)</f>
        <v>85.70306362922231</v>
      </c>
      <c r="G80" s="40"/>
      <c r="H80" s="127">
        <v>90.14699999999999</v>
      </c>
      <c r="I80" s="128">
        <v>168.37900000000002</v>
      </c>
      <c r="J80" s="128">
        <v>112.701</v>
      </c>
      <c r="K80" s="41">
        <f>IF(I80&gt;0,100*J80/I80,0)</f>
        <v>66.93293106622558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450</v>
      </c>
      <c r="D82" s="30">
        <v>856</v>
      </c>
      <c r="E82" s="30">
        <v>856</v>
      </c>
      <c r="F82" s="31"/>
      <c r="G82" s="31"/>
      <c r="H82" s="129">
        <v>14</v>
      </c>
      <c r="I82" s="129">
        <v>24.232</v>
      </c>
      <c r="J82" s="129">
        <v>24.232</v>
      </c>
      <c r="K82" s="32"/>
    </row>
    <row r="83" spans="1:11" s="33" customFormat="1" ht="11.25" customHeight="1">
      <c r="A83" s="35" t="s">
        <v>66</v>
      </c>
      <c r="B83" s="29"/>
      <c r="C83" s="30">
        <v>1809</v>
      </c>
      <c r="D83" s="30">
        <v>1800</v>
      </c>
      <c r="E83" s="30">
        <v>1800</v>
      </c>
      <c r="F83" s="31"/>
      <c r="G83" s="31"/>
      <c r="H83" s="129">
        <v>32.451</v>
      </c>
      <c r="I83" s="129">
        <v>32.4</v>
      </c>
      <c r="J83" s="129">
        <v>32.4</v>
      </c>
      <c r="K83" s="32"/>
    </row>
    <row r="84" spans="1:11" s="42" customFormat="1" ht="11.25" customHeight="1">
      <c r="A84" s="36" t="s">
        <v>67</v>
      </c>
      <c r="B84" s="37"/>
      <c r="C84" s="38">
        <v>2259</v>
      </c>
      <c r="D84" s="38">
        <v>2656</v>
      </c>
      <c r="E84" s="38">
        <v>2656</v>
      </c>
      <c r="F84" s="39">
        <f>IF(D84&gt;0,100*E84/D84,0)</f>
        <v>100</v>
      </c>
      <c r="G84" s="40"/>
      <c r="H84" s="127">
        <v>46.451</v>
      </c>
      <c r="I84" s="128">
        <v>56.632</v>
      </c>
      <c r="J84" s="128">
        <v>56.632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11685</v>
      </c>
      <c r="D86" s="30">
        <v>14462.745831610187</v>
      </c>
      <c r="E86" s="30">
        <v>13987</v>
      </c>
      <c r="F86" s="31">
        <f>IF(D86&gt;0,100*E86/D86,0)</f>
        <v>96.71054281704664</v>
      </c>
      <c r="G86" s="31"/>
      <c r="H86" s="129">
        <v>299.124</v>
      </c>
      <c r="I86" s="129">
        <v>435.8277861244826</v>
      </c>
      <c r="J86" s="129">
        <v>388.75600000000003</v>
      </c>
      <c r="K86" s="32">
        <f>IF(I86&gt;0,100*J86/I86,0)</f>
        <v>89.19945271432562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11685</v>
      </c>
      <c r="D89" s="53">
        <v>14462.745831610187</v>
      </c>
      <c r="E89" s="53">
        <v>13987</v>
      </c>
      <c r="F89" s="54">
        <f>IF(D89&gt;0,100*E89/D89,0)</f>
        <v>96.71054281704664</v>
      </c>
      <c r="G89" s="40"/>
      <c r="H89" s="132">
        <v>299.124</v>
      </c>
      <c r="I89" s="133">
        <v>435.8277861244826</v>
      </c>
      <c r="J89" s="133">
        <v>388.75600000000003</v>
      </c>
      <c r="K89" s="54">
        <f>IF(I89&gt;0,100*J89/I89,0)</f>
        <v>89.19945271432562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7"/>
  <sheetViews>
    <sheetView zoomScalePageLayoutView="70" workbookViewId="0" topLeftCell="A64">
      <selection activeCell="F39" sqref="F3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5321</v>
      </c>
      <c r="D9" s="30">
        <v>5321</v>
      </c>
      <c r="E9" s="30">
        <v>5318</v>
      </c>
      <c r="F9" s="31"/>
      <c r="G9" s="31"/>
      <c r="H9" s="129">
        <v>103.93</v>
      </c>
      <c r="I9" s="129">
        <v>103.927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3546</v>
      </c>
      <c r="D10" s="30">
        <v>3546</v>
      </c>
      <c r="E10" s="30">
        <v>3450</v>
      </c>
      <c r="F10" s="31"/>
      <c r="G10" s="31"/>
      <c r="H10" s="129">
        <v>64.824</v>
      </c>
      <c r="I10" s="129">
        <v>64.818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5559</v>
      </c>
      <c r="D11" s="30">
        <v>6096</v>
      </c>
      <c r="E11" s="30">
        <v>6114</v>
      </c>
      <c r="F11" s="31"/>
      <c r="G11" s="31"/>
      <c r="H11" s="129">
        <v>165.831</v>
      </c>
      <c r="I11" s="129">
        <v>197.85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2304</v>
      </c>
      <c r="D12" s="30">
        <v>2133</v>
      </c>
      <c r="E12" s="30">
        <v>2333</v>
      </c>
      <c r="F12" s="31"/>
      <c r="G12" s="31"/>
      <c r="H12" s="129">
        <v>47.013</v>
      </c>
      <c r="I12" s="129">
        <v>47.014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16730</v>
      </c>
      <c r="D13" s="38">
        <v>17096</v>
      </c>
      <c r="E13" s="38">
        <v>17215</v>
      </c>
      <c r="F13" s="39">
        <f>IF(D13&gt;0,100*E13/D13,0)</f>
        <v>100.69606925596631</v>
      </c>
      <c r="G13" s="40"/>
      <c r="H13" s="127">
        <v>381.598</v>
      </c>
      <c r="I13" s="128">
        <v>413.60900000000004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1030</v>
      </c>
      <c r="D15" s="38">
        <v>1010</v>
      </c>
      <c r="E15" s="38">
        <v>1010</v>
      </c>
      <c r="F15" s="39">
        <f>IF(D15&gt;0,100*E15/D15,0)</f>
        <v>100</v>
      </c>
      <c r="G15" s="40"/>
      <c r="H15" s="127">
        <v>20.6</v>
      </c>
      <c r="I15" s="128">
        <v>22.22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62</v>
      </c>
      <c r="D17" s="38">
        <v>30</v>
      </c>
      <c r="E17" s="38">
        <v>30</v>
      </c>
      <c r="F17" s="39">
        <f>IF(D17&gt;0,100*E17/D17,0)</f>
        <v>100</v>
      </c>
      <c r="G17" s="40"/>
      <c r="H17" s="127">
        <v>1.55</v>
      </c>
      <c r="I17" s="128">
        <v>0.48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600</v>
      </c>
      <c r="D19" s="30">
        <v>300</v>
      </c>
      <c r="E19" s="30">
        <v>365</v>
      </c>
      <c r="F19" s="31"/>
      <c r="G19" s="31"/>
      <c r="H19" s="129">
        <v>20.414</v>
      </c>
      <c r="I19" s="129">
        <v>10.8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120</v>
      </c>
      <c r="D20" s="30">
        <v>140</v>
      </c>
      <c r="E20" s="30">
        <v>140</v>
      </c>
      <c r="F20" s="31"/>
      <c r="G20" s="31"/>
      <c r="H20" s="129">
        <v>2.58</v>
      </c>
      <c r="I20" s="129">
        <v>3.08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130</v>
      </c>
      <c r="D21" s="30">
        <v>120</v>
      </c>
      <c r="E21" s="30">
        <v>120</v>
      </c>
      <c r="F21" s="31"/>
      <c r="G21" s="31"/>
      <c r="H21" s="129">
        <v>2.99</v>
      </c>
      <c r="I21" s="129">
        <v>2.7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850</v>
      </c>
      <c r="D22" s="38">
        <v>560</v>
      </c>
      <c r="E22" s="38">
        <v>625</v>
      </c>
      <c r="F22" s="39">
        <f>IF(D22&gt;0,100*E22/D22,0)</f>
        <v>111.60714285714286</v>
      </c>
      <c r="G22" s="40"/>
      <c r="H22" s="127">
        <v>25.984</v>
      </c>
      <c r="I22" s="128">
        <v>16.580000000000002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200</v>
      </c>
      <c r="D24" s="38">
        <v>188</v>
      </c>
      <c r="E24" s="38">
        <v>210</v>
      </c>
      <c r="F24" s="39">
        <f>IF(D24&gt;0,100*E24/D24,0)</f>
        <v>111.70212765957447</v>
      </c>
      <c r="G24" s="40"/>
      <c r="H24" s="127">
        <v>5.678</v>
      </c>
      <c r="I24" s="128">
        <v>5.524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1095</v>
      </c>
      <c r="D26" s="38">
        <v>1050</v>
      </c>
      <c r="E26" s="38">
        <v>850</v>
      </c>
      <c r="F26" s="39">
        <f>IF(D26&gt;0,100*E26/D26,0)</f>
        <v>80.95238095238095</v>
      </c>
      <c r="G26" s="40"/>
      <c r="H26" s="127">
        <v>47.03</v>
      </c>
      <c r="I26" s="128">
        <v>50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20</v>
      </c>
      <c r="D28" s="30">
        <v>20</v>
      </c>
      <c r="E28" s="30">
        <v>20</v>
      </c>
      <c r="F28" s="31"/>
      <c r="G28" s="31"/>
      <c r="H28" s="129">
        <v>0.72</v>
      </c>
      <c r="I28" s="129">
        <v>0.72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13</v>
      </c>
      <c r="D29" s="30">
        <v>5</v>
      </c>
      <c r="E29" s="30">
        <v>5</v>
      </c>
      <c r="F29" s="31"/>
      <c r="G29" s="31"/>
      <c r="H29" s="129">
        <v>0.39</v>
      </c>
      <c r="I29" s="129">
        <v>0.04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73</v>
      </c>
      <c r="D30" s="30">
        <v>89</v>
      </c>
      <c r="E30" s="30">
        <v>89</v>
      </c>
      <c r="F30" s="31"/>
      <c r="G30" s="31"/>
      <c r="H30" s="129">
        <v>2.482</v>
      </c>
      <c r="I30" s="129">
        <v>3.026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106</v>
      </c>
      <c r="D31" s="38">
        <v>114</v>
      </c>
      <c r="E31" s="38">
        <v>114</v>
      </c>
      <c r="F31" s="39">
        <f>IF(D31&gt;0,100*E31/D31,0)</f>
        <v>100</v>
      </c>
      <c r="G31" s="40"/>
      <c r="H31" s="127">
        <v>3.592</v>
      </c>
      <c r="I31" s="128">
        <v>3.7859999999999996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157</v>
      </c>
      <c r="D33" s="30">
        <v>136</v>
      </c>
      <c r="E33" s="30">
        <v>140</v>
      </c>
      <c r="F33" s="31"/>
      <c r="G33" s="31"/>
      <c r="H33" s="129">
        <v>2.957</v>
      </c>
      <c r="I33" s="129">
        <v>2.76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131</v>
      </c>
      <c r="D34" s="30">
        <v>131</v>
      </c>
      <c r="E34" s="30">
        <v>138</v>
      </c>
      <c r="F34" s="31"/>
      <c r="G34" s="31"/>
      <c r="H34" s="129">
        <v>4.042</v>
      </c>
      <c r="I34" s="129">
        <v>4.042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290</v>
      </c>
      <c r="D35" s="30">
        <v>300</v>
      </c>
      <c r="E35" s="30">
        <v>250</v>
      </c>
      <c r="F35" s="31"/>
      <c r="G35" s="31"/>
      <c r="H35" s="129">
        <v>7.415</v>
      </c>
      <c r="I35" s="129">
        <v>7.5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252</v>
      </c>
      <c r="D36" s="30">
        <v>252</v>
      </c>
      <c r="E36" s="30">
        <v>157</v>
      </c>
      <c r="F36" s="31"/>
      <c r="G36" s="31"/>
      <c r="H36" s="129">
        <v>5.046</v>
      </c>
      <c r="I36" s="129">
        <v>5.046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830</v>
      </c>
      <c r="D37" s="38">
        <v>819</v>
      </c>
      <c r="E37" s="38">
        <v>685</v>
      </c>
      <c r="F37" s="39">
        <f>IF(D37&gt;0,100*E37/D37,0)</f>
        <v>83.63858363858364</v>
      </c>
      <c r="G37" s="40"/>
      <c r="H37" s="127">
        <v>19.46</v>
      </c>
      <c r="I37" s="128">
        <v>19.348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198</v>
      </c>
      <c r="D41" s="30">
        <v>250</v>
      </c>
      <c r="E41" s="30">
        <v>230</v>
      </c>
      <c r="F41" s="31"/>
      <c r="G41" s="31"/>
      <c r="H41" s="129">
        <v>9.009</v>
      </c>
      <c r="I41" s="129">
        <v>11.75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786</v>
      </c>
      <c r="D42" s="30">
        <v>850</v>
      </c>
      <c r="E42" s="30">
        <v>700</v>
      </c>
      <c r="F42" s="31"/>
      <c r="G42" s="31"/>
      <c r="H42" s="129">
        <v>32.4</v>
      </c>
      <c r="I42" s="129">
        <v>32.3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50</v>
      </c>
      <c r="D43" s="30">
        <v>60</v>
      </c>
      <c r="E43" s="30">
        <v>60</v>
      </c>
      <c r="F43" s="31"/>
      <c r="G43" s="31"/>
      <c r="H43" s="129">
        <v>1.5</v>
      </c>
      <c r="I43" s="129">
        <v>1.92</v>
      </c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2585</v>
      </c>
      <c r="D45" s="30">
        <v>1200</v>
      </c>
      <c r="E45" s="30">
        <v>2600</v>
      </c>
      <c r="F45" s="31"/>
      <c r="G45" s="31"/>
      <c r="H45" s="129">
        <v>103.4</v>
      </c>
      <c r="I45" s="129">
        <v>52.2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500</v>
      </c>
      <c r="D46" s="30">
        <v>500</v>
      </c>
      <c r="E46" s="30">
        <v>500</v>
      </c>
      <c r="F46" s="31"/>
      <c r="G46" s="31"/>
      <c r="H46" s="129">
        <v>20</v>
      </c>
      <c r="I46" s="129">
        <v>22.5</v>
      </c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2000</v>
      </c>
      <c r="D48" s="30">
        <v>1725</v>
      </c>
      <c r="E48" s="30">
        <v>1700</v>
      </c>
      <c r="F48" s="31"/>
      <c r="G48" s="31"/>
      <c r="H48" s="129">
        <v>85.998</v>
      </c>
      <c r="I48" s="129">
        <v>77.625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304</v>
      </c>
      <c r="D49" s="30">
        <v>365</v>
      </c>
      <c r="E49" s="30">
        <v>365</v>
      </c>
      <c r="F49" s="31"/>
      <c r="G49" s="31"/>
      <c r="H49" s="129">
        <v>12.899</v>
      </c>
      <c r="I49" s="129">
        <v>15.1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6423</v>
      </c>
      <c r="D50" s="38">
        <v>4950</v>
      </c>
      <c r="E50" s="38">
        <v>6155</v>
      </c>
      <c r="F50" s="39">
        <f>IF(D50&gt;0,100*E50/D50,0)</f>
        <v>124.34343434343434</v>
      </c>
      <c r="G50" s="40"/>
      <c r="H50" s="127">
        <v>265.206</v>
      </c>
      <c r="I50" s="128">
        <v>213.395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56</v>
      </c>
      <c r="D52" s="38">
        <v>56</v>
      </c>
      <c r="E52" s="38">
        <v>56</v>
      </c>
      <c r="F52" s="39">
        <f>IF(D52&gt;0,100*E52/D52,0)</f>
        <v>100</v>
      </c>
      <c r="G52" s="40"/>
      <c r="H52" s="127">
        <v>1.368</v>
      </c>
      <c r="I52" s="128">
        <v>1.368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950</v>
      </c>
      <c r="D54" s="30">
        <v>1000</v>
      </c>
      <c r="E54" s="30">
        <v>900</v>
      </c>
      <c r="F54" s="31"/>
      <c r="G54" s="31"/>
      <c r="H54" s="129">
        <v>29.45</v>
      </c>
      <c r="I54" s="129">
        <v>30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390</v>
      </c>
      <c r="D55" s="30">
        <v>168</v>
      </c>
      <c r="E55" s="30">
        <v>160</v>
      </c>
      <c r="F55" s="31"/>
      <c r="G55" s="31"/>
      <c r="H55" s="129">
        <v>13.33</v>
      </c>
      <c r="I55" s="129">
        <v>5.04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60</v>
      </c>
      <c r="D56" s="30">
        <v>47</v>
      </c>
      <c r="E56" s="30">
        <v>75</v>
      </c>
      <c r="F56" s="31"/>
      <c r="G56" s="31"/>
      <c r="H56" s="129">
        <v>0.84</v>
      </c>
      <c r="I56" s="129">
        <v>0.72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8</v>
      </c>
      <c r="D57" s="30"/>
      <c r="E57" s="30"/>
      <c r="F57" s="31"/>
      <c r="G57" s="31"/>
      <c r="H57" s="129">
        <v>0.192</v>
      </c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136</v>
      </c>
      <c r="D58" s="30">
        <v>108</v>
      </c>
      <c r="E58" s="30">
        <v>76</v>
      </c>
      <c r="F58" s="31"/>
      <c r="G58" s="31"/>
      <c r="H58" s="129">
        <v>5.168</v>
      </c>
      <c r="I58" s="129">
        <v>2.7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1544</v>
      </c>
      <c r="D59" s="38">
        <v>1323</v>
      </c>
      <c r="E59" s="38">
        <v>1211</v>
      </c>
      <c r="F59" s="39">
        <f>IF(D59&gt;0,100*E59/D59,0)</f>
        <v>91.53439153439153</v>
      </c>
      <c r="G59" s="40"/>
      <c r="H59" s="127">
        <v>48.980000000000004</v>
      </c>
      <c r="I59" s="128">
        <v>38.46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216</v>
      </c>
      <c r="D61" s="30">
        <v>200</v>
      </c>
      <c r="E61" s="30">
        <v>200</v>
      </c>
      <c r="F61" s="31"/>
      <c r="G61" s="31"/>
      <c r="H61" s="129">
        <v>5.4</v>
      </c>
      <c r="I61" s="129">
        <v>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317</v>
      </c>
      <c r="D62" s="30">
        <v>225</v>
      </c>
      <c r="E62" s="30">
        <v>225</v>
      </c>
      <c r="F62" s="31"/>
      <c r="G62" s="31"/>
      <c r="H62" s="129">
        <v>5.407</v>
      </c>
      <c r="I62" s="129">
        <v>2.111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174</v>
      </c>
      <c r="D63" s="30">
        <v>105</v>
      </c>
      <c r="E63" s="30">
        <v>93</v>
      </c>
      <c r="F63" s="31"/>
      <c r="G63" s="31"/>
      <c r="H63" s="129">
        <v>7.35</v>
      </c>
      <c r="I63" s="129">
        <v>4.41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707</v>
      </c>
      <c r="D64" s="38">
        <v>530</v>
      </c>
      <c r="E64" s="38">
        <v>518</v>
      </c>
      <c r="F64" s="39">
        <f>IF(D64&gt;0,100*E64/D64,0)</f>
        <v>97.73584905660377</v>
      </c>
      <c r="G64" s="40"/>
      <c r="H64" s="127">
        <v>18.157</v>
      </c>
      <c r="I64" s="128">
        <v>11.521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512</v>
      </c>
      <c r="D66" s="38">
        <v>1084</v>
      </c>
      <c r="E66" s="38">
        <v>1073</v>
      </c>
      <c r="F66" s="39">
        <f>IF(D66&gt;0,100*E66/D66,0)</f>
        <v>98.98523985239852</v>
      </c>
      <c r="G66" s="40"/>
      <c r="H66" s="127">
        <v>17.408</v>
      </c>
      <c r="I66" s="128">
        <v>39.08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607</v>
      </c>
      <c r="D68" s="30">
        <v>600</v>
      </c>
      <c r="E68" s="30">
        <v>500</v>
      </c>
      <c r="F68" s="31"/>
      <c r="G68" s="31"/>
      <c r="H68" s="129">
        <v>18.975</v>
      </c>
      <c r="I68" s="129">
        <v>24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418</v>
      </c>
      <c r="D69" s="30">
        <v>400</v>
      </c>
      <c r="E69" s="30">
        <v>300</v>
      </c>
      <c r="F69" s="31"/>
      <c r="G69" s="31"/>
      <c r="H69" s="129">
        <v>12.933</v>
      </c>
      <c r="I69" s="129">
        <v>15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1025</v>
      </c>
      <c r="D70" s="38">
        <v>1000</v>
      </c>
      <c r="E70" s="38">
        <v>800</v>
      </c>
      <c r="F70" s="39">
        <f>IF(D70&gt;0,100*E70/D70,0)</f>
        <v>80</v>
      </c>
      <c r="G70" s="40"/>
      <c r="H70" s="127">
        <v>31.908</v>
      </c>
      <c r="I70" s="128">
        <v>39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195</v>
      </c>
      <c r="D72" s="30">
        <v>224</v>
      </c>
      <c r="E72" s="30">
        <v>224</v>
      </c>
      <c r="F72" s="31"/>
      <c r="G72" s="31"/>
      <c r="H72" s="129">
        <v>4.671</v>
      </c>
      <c r="I72" s="129">
        <v>5.394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610</v>
      </c>
      <c r="D73" s="30">
        <v>615</v>
      </c>
      <c r="E73" s="30">
        <v>640</v>
      </c>
      <c r="F73" s="31"/>
      <c r="G73" s="31"/>
      <c r="H73" s="129">
        <v>20.15</v>
      </c>
      <c r="I73" s="129">
        <v>12.6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464</v>
      </c>
      <c r="D74" s="30">
        <v>480</v>
      </c>
      <c r="E74" s="30">
        <v>485</v>
      </c>
      <c r="F74" s="31"/>
      <c r="G74" s="31"/>
      <c r="H74" s="129">
        <v>18.56</v>
      </c>
      <c r="I74" s="129">
        <v>19.2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839</v>
      </c>
      <c r="D75" s="30">
        <v>839</v>
      </c>
      <c r="E75" s="30">
        <v>762</v>
      </c>
      <c r="F75" s="31"/>
      <c r="G75" s="31"/>
      <c r="H75" s="129">
        <v>20.469</v>
      </c>
      <c r="I75" s="129">
        <v>20.4694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190</v>
      </c>
      <c r="D76" s="30">
        <v>136</v>
      </c>
      <c r="E76" s="30">
        <v>150</v>
      </c>
      <c r="F76" s="31"/>
      <c r="G76" s="31"/>
      <c r="H76" s="129">
        <v>3.506</v>
      </c>
      <c r="I76" s="129">
        <v>4.012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152</v>
      </c>
      <c r="D77" s="30">
        <v>152</v>
      </c>
      <c r="E77" s="30">
        <v>116</v>
      </c>
      <c r="F77" s="31"/>
      <c r="G77" s="31"/>
      <c r="H77" s="129">
        <v>4.85</v>
      </c>
      <c r="I77" s="129">
        <v>3.42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476</v>
      </c>
      <c r="D78" s="30">
        <v>475</v>
      </c>
      <c r="E78" s="30">
        <v>436</v>
      </c>
      <c r="F78" s="31"/>
      <c r="G78" s="31"/>
      <c r="H78" s="129">
        <v>12.868</v>
      </c>
      <c r="I78" s="129">
        <v>15.2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750</v>
      </c>
      <c r="D79" s="30">
        <v>500</v>
      </c>
      <c r="E79" s="30">
        <v>600</v>
      </c>
      <c r="F79" s="31"/>
      <c r="G79" s="31"/>
      <c r="H79" s="129">
        <v>16.628</v>
      </c>
      <c r="I79" s="129">
        <v>14.676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3676</v>
      </c>
      <c r="D80" s="38">
        <v>3421</v>
      </c>
      <c r="E80" s="38">
        <v>3413</v>
      </c>
      <c r="F80" s="39">
        <f>IF(D80&gt;0,100*E80/D80,0)</f>
        <v>99.76615024846537</v>
      </c>
      <c r="G80" s="40"/>
      <c r="H80" s="127">
        <v>101.70199999999998</v>
      </c>
      <c r="I80" s="128">
        <v>94.9714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121</v>
      </c>
      <c r="D82" s="30">
        <v>121</v>
      </c>
      <c r="E82" s="30">
        <v>200</v>
      </c>
      <c r="F82" s="31"/>
      <c r="G82" s="31"/>
      <c r="H82" s="129">
        <v>1.816</v>
      </c>
      <c r="I82" s="129">
        <v>1.821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149</v>
      </c>
      <c r="D83" s="30">
        <v>150</v>
      </c>
      <c r="E83" s="30">
        <v>150</v>
      </c>
      <c r="F83" s="31"/>
      <c r="G83" s="31"/>
      <c r="H83" s="129">
        <v>2.974</v>
      </c>
      <c r="I83" s="129">
        <v>3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270</v>
      </c>
      <c r="D84" s="38">
        <v>271</v>
      </c>
      <c r="E84" s="38">
        <v>350</v>
      </c>
      <c r="F84" s="39">
        <f>IF(D84&gt;0,100*E84/D84,0)</f>
        <v>129.15129151291512</v>
      </c>
      <c r="G84" s="40"/>
      <c r="H84" s="127">
        <v>4.79</v>
      </c>
      <c r="I84" s="128">
        <v>4.821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35116</v>
      </c>
      <c r="D86" s="30">
        <v>33502</v>
      </c>
      <c r="E86" s="30">
        <v>34315</v>
      </c>
      <c r="F86" s="31">
        <f>IF(D86&gt;0,100*E86/D86,0)</f>
        <v>102.42672079278849</v>
      </c>
      <c r="G86" s="31"/>
      <c r="H86" s="129">
        <v>995.0110000000002</v>
      </c>
      <c r="I86" s="129">
        <v>974.1634000000001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35116</v>
      </c>
      <c r="D89" s="53">
        <v>33502</v>
      </c>
      <c r="E89" s="53">
        <v>34315</v>
      </c>
      <c r="F89" s="54">
        <f>IF(D89&gt;0,100*E89/D89,0)</f>
        <v>102.42672079278849</v>
      </c>
      <c r="G89" s="40"/>
      <c r="H89" s="132">
        <v>995.0110000000002</v>
      </c>
      <c r="I89" s="133">
        <v>974.1634000000001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7"/>
  <sheetViews>
    <sheetView zoomScalePageLayoutView="70" workbookViewId="0" topLeftCell="A61">
      <selection activeCell="C70" sqref="C70:I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54</v>
      </c>
      <c r="D9" s="30">
        <v>54</v>
      </c>
      <c r="E9" s="30">
        <v>60</v>
      </c>
      <c r="F9" s="31"/>
      <c r="G9" s="31"/>
      <c r="H9" s="129">
        <v>1.066</v>
      </c>
      <c r="I9" s="129">
        <v>1.066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626</v>
      </c>
      <c r="D10" s="30">
        <v>609</v>
      </c>
      <c r="E10" s="30">
        <v>609</v>
      </c>
      <c r="F10" s="31"/>
      <c r="G10" s="31"/>
      <c r="H10" s="129">
        <v>11.756</v>
      </c>
      <c r="I10" s="129">
        <v>11.436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618</v>
      </c>
      <c r="D11" s="30">
        <v>679</v>
      </c>
      <c r="E11" s="30">
        <v>679</v>
      </c>
      <c r="F11" s="31"/>
      <c r="G11" s="31"/>
      <c r="H11" s="129">
        <v>13.145</v>
      </c>
      <c r="I11" s="129">
        <v>14.443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23</v>
      </c>
      <c r="D12" s="30">
        <v>24</v>
      </c>
      <c r="E12" s="30">
        <v>24</v>
      </c>
      <c r="F12" s="31"/>
      <c r="G12" s="31"/>
      <c r="H12" s="129">
        <v>0.445</v>
      </c>
      <c r="I12" s="129">
        <v>0.465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1321</v>
      </c>
      <c r="D13" s="38">
        <v>1366</v>
      </c>
      <c r="E13" s="38">
        <v>1372</v>
      </c>
      <c r="F13" s="39">
        <f>IF(D13&gt;0,100*E13/D13,0)</f>
        <v>100.43923865300147</v>
      </c>
      <c r="G13" s="40"/>
      <c r="H13" s="127">
        <v>26.412</v>
      </c>
      <c r="I13" s="128">
        <v>27.41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125</v>
      </c>
      <c r="D17" s="38">
        <v>250</v>
      </c>
      <c r="E17" s="38">
        <v>250</v>
      </c>
      <c r="F17" s="39">
        <f>IF(D17&gt;0,100*E17/D17,0)</f>
        <v>100</v>
      </c>
      <c r="G17" s="40"/>
      <c r="H17" s="127">
        <v>3.125</v>
      </c>
      <c r="I17" s="128">
        <v>4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677</v>
      </c>
      <c r="D19" s="30">
        <v>804</v>
      </c>
      <c r="E19" s="30">
        <v>858</v>
      </c>
      <c r="F19" s="31"/>
      <c r="G19" s="31"/>
      <c r="H19" s="129">
        <v>20.299</v>
      </c>
      <c r="I19" s="129">
        <v>27.336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>
        <v>15</v>
      </c>
      <c r="D21" s="30">
        <v>10</v>
      </c>
      <c r="E21" s="30">
        <v>10</v>
      </c>
      <c r="F21" s="31"/>
      <c r="G21" s="31"/>
      <c r="H21" s="129">
        <v>0.3</v>
      </c>
      <c r="I21" s="129">
        <v>0.28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692</v>
      </c>
      <c r="D22" s="38">
        <v>814</v>
      </c>
      <c r="E22" s="38">
        <v>868</v>
      </c>
      <c r="F22" s="39">
        <f>IF(D22&gt;0,100*E22/D22,0)</f>
        <v>106.63390663390663</v>
      </c>
      <c r="G22" s="40"/>
      <c r="H22" s="127">
        <v>20.599</v>
      </c>
      <c r="I22" s="128">
        <v>27.616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362</v>
      </c>
      <c r="D24" s="38">
        <v>313</v>
      </c>
      <c r="E24" s="38">
        <v>266</v>
      </c>
      <c r="F24" s="39">
        <f>IF(D24&gt;0,100*E24/D24,0)</f>
        <v>84.98402555910543</v>
      </c>
      <c r="G24" s="40"/>
      <c r="H24" s="127">
        <v>7.408</v>
      </c>
      <c r="I24" s="128">
        <v>6.293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526</v>
      </c>
      <c r="D26" s="38">
        <v>478</v>
      </c>
      <c r="E26" s="38">
        <v>420</v>
      </c>
      <c r="F26" s="39">
        <f>IF(D26&gt;0,100*E26/D26,0)</f>
        <v>87.86610878661088</v>
      </c>
      <c r="G26" s="40"/>
      <c r="H26" s="127">
        <v>24.288</v>
      </c>
      <c r="I26" s="128">
        <v>24.2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>
        <v>210</v>
      </c>
      <c r="D29" s="30">
        <v>235</v>
      </c>
      <c r="E29" s="30">
        <v>235</v>
      </c>
      <c r="F29" s="31"/>
      <c r="G29" s="31"/>
      <c r="H29" s="129">
        <v>4.96</v>
      </c>
      <c r="I29" s="129">
        <v>6.86</v>
      </c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>
        <v>210</v>
      </c>
      <c r="D31" s="38">
        <v>235</v>
      </c>
      <c r="E31" s="38">
        <v>235</v>
      </c>
      <c r="F31" s="39">
        <f>IF(D31&gt;0,100*E31/D31,0)</f>
        <v>100</v>
      </c>
      <c r="G31" s="40"/>
      <c r="H31" s="127">
        <v>4.96</v>
      </c>
      <c r="I31" s="128">
        <v>6.86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90</v>
      </c>
      <c r="D33" s="30">
        <v>91</v>
      </c>
      <c r="E33" s="30">
        <v>90</v>
      </c>
      <c r="F33" s="31"/>
      <c r="G33" s="31"/>
      <c r="H33" s="129">
        <v>1.797</v>
      </c>
      <c r="I33" s="129">
        <v>1.82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88</v>
      </c>
      <c r="D34" s="30">
        <v>88</v>
      </c>
      <c r="E34" s="30">
        <v>88</v>
      </c>
      <c r="F34" s="31"/>
      <c r="G34" s="31"/>
      <c r="H34" s="129">
        <v>1.833</v>
      </c>
      <c r="I34" s="129">
        <v>1.855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20</v>
      </c>
      <c r="D35" s="30">
        <v>75</v>
      </c>
      <c r="E35" s="30">
        <v>65</v>
      </c>
      <c r="F35" s="31"/>
      <c r="G35" s="31"/>
      <c r="H35" s="129">
        <v>0.4</v>
      </c>
      <c r="I35" s="129">
        <v>1.4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198</v>
      </c>
      <c r="D37" s="38">
        <v>254</v>
      </c>
      <c r="E37" s="38">
        <v>243</v>
      </c>
      <c r="F37" s="39">
        <f>IF(D37&gt;0,100*E37/D37,0)</f>
        <v>95.66929133858268</v>
      </c>
      <c r="G37" s="40"/>
      <c r="H37" s="127">
        <v>4.03</v>
      </c>
      <c r="I37" s="128">
        <v>5.074999999999999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280</v>
      </c>
      <c r="D39" s="38">
        <v>280</v>
      </c>
      <c r="E39" s="38">
        <v>208</v>
      </c>
      <c r="F39" s="39">
        <f>IF(D39&gt;0,100*E39/D39,0)</f>
        <v>74.28571428571429</v>
      </c>
      <c r="G39" s="40"/>
      <c r="H39" s="127">
        <v>6.272</v>
      </c>
      <c r="I39" s="128">
        <v>6.27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859</v>
      </c>
      <c r="D41" s="30">
        <v>1005</v>
      </c>
      <c r="E41" s="30">
        <v>1010</v>
      </c>
      <c r="F41" s="31"/>
      <c r="G41" s="31"/>
      <c r="H41" s="129">
        <v>44.883</v>
      </c>
      <c r="I41" s="129">
        <v>59.883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1724</v>
      </c>
      <c r="D42" s="30">
        <v>1588</v>
      </c>
      <c r="E42" s="30">
        <v>1700</v>
      </c>
      <c r="F42" s="31"/>
      <c r="G42" s="31"/>
      <c r="H42" s="129">
        <v>55.42</v>
      </c>
      <c r="I42" s="129">
        <v>55.58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1640</v>
      </c>
      <c r="D43" s="30">
        <v>1700</v>
      </c>
      <c r="E43" s="30">
        <v>1300</v>
      </c>
      <c r="F43" s="31"/>
      <c r="G43" s="31"/>
      <c r="H43" s="129">
        <v>65.6</v>
      </c>
      <c r="I43" s="129">
        <v>82.45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922</v>
      </c>
      <c r="D44" s="30">
        <v>944</v>
      </c>
      <c r="E44" s="30">
        <v>950</v>
      </c>
      <c r="F44" s="31"/>
      <c r="G44" s="31"/>
      <c r="H44" s="129">
        <v>39.706</v>
      </c>
      <c r="I44" s="129">
        <v>40.831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2115</v>
      </c>
      <c r="D45" s="30">
        <v>3600</v>
      </c>
      <c r="E45" s="30">
        <v>1700</v>
      </c>
      <c r="F45" s="31"/>
      <c r="G45" s="31"/>
      <c r="H45" s="129">
        <v>93.06</v>
      </c>
      <c r="I45" s="129">
        <v>156.6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1630</v>
      </c>
      <c r="D46" s="30">
        <v>1786</v>
      </c>
      <c r="E46" s="30">
        <v>1500</v>
      </c>
      <c r="F46" s="31"/>
      <c r="G46" s="31"/>
      <c r="H46" s="129">
        <v>73.35</v>
      </c>
      <c r="I46" s="129">
        <v>97.33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498</v>
      </c>
      <c r="D47" s="30">
        <v>518</v>
      </c>
      <c r="E47" s="30">
        <v>500</v>
      </c>
      <c r="F47" s="31"/>
      <c r="G47" s="31"/>
      <c r="H47" s="129">
        <v>19.92</v>
      </c>
      <c r="I47" s="129">
        <v>20.72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3798</v>
      </c>
      <c r="D48" s="30">
        <v>4042</v>
      </c>
      <c r="E48" s="30">
        <v>3800</v>
      </c>
      <c r="F48" s="31"/>
      <c r="G48" s="31"/>
      <c r="H48" s="129">
        <v>186.102</v>
      </c>
      <c r="I48" s="129">
        <v>219.561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633</v>
      </c>
      <c r="D49" s="30">
        <v>546</v>
      </c>
      <c r="E49" s="30">
        <v>590</v>
      </c>
      <c r="F49" s="31"/>
      <c r="G49" s="31"/>
      <c r="H49" s="129">
        <v>29.15</v>
      </c>
      <c r="I49" s="129">
        <v>26.91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13819</v>
      </c>
      <c r="D50" s="38">
        <v>15729</v>
      </c>
      <c r="E50" s="38">
        <v>13050</v>
      </c>
      <c r="F50" s="39">
        <f>IF(D50&gt;0,100*E50/D50,0)</f>
        <v>82.96776654587069</v>
      </c>
      <c r="G50" s="40"/>
      <c r="H50" s="127">
        <v>607.191</v>
      </c>
      <c r="I50" s="128">
        <v>759.865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26</v>
      </c>
      <c r="D52" s="38">
        <v>26</v>
      </c>
      <c r="E52" s="38">
        <v>26</v>
      </c>
      <c r="F52" s="39">
        <f>IF(D52&gt;0,100*E52/D52,0)</f>
        <v>100</v>
      </c>
      <c r="G52" s="40"/>
      <c r="H52" s="127">
        <v>0.589</v>
      </c>
      <c r="I52" s="128">
        <v>0.589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150</v>
      </c>
      <c r="D54" s="30">
        <v>270</v>
      </c>
      <c r="E54" s="30">
        <v>250</v>
      </c>
      <c r="F54" s="31"/>
      <c r="G54" s="31"/>
      <c r="H54" s="129">
        <v>4.5</v>
      </c>
      <c r="I54" s="129">
        <v>7.83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430</v>
      </c>
      <c r="D55" s="30">
        <v>286</v>
      </c>
      <c r="E55" s="30">
        <v>290</v>
      </c>
      <c r="F55" s="31"/>
      <c r="G55" s="31"/>
      <c r="H55" s="129">
        <v>12.9</v>
      </c>
      <c r="I55" s="129">
        <v>8.58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100</v>
      </c>
      <c r="D56" s="30">
        <v>97</v>
      </c>
      <c r="E56" s="30">
        <v>90</v>
      </c>
      <c r="F56" s="31"/>
      <c r="G56" s="31"/>
      <c r="H56" s="129">
        <v>1.2</v>
      </c>
      <c r="I56" s="129">
        <v>1.05</v>
      </c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>
        <v>150</v>
      </c>
      <c r="E57" s="30">
        <v>150</v>
      </c>
      <c r="F57" s="31"/>
      <c r="G57" s="31"/>
      <c r="H57" s="129"/>
      <c r="I57" s="129">
        <v>3.3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190</v>
      </c>
      <c r="D58" s="30">
        <v>194</v>
      </c>
      <c r="E58" s="30">
        <v>220</v>
      </c>
      <c r="F58" s="31"/>
      <c r="G58" s="31"/>
      <c r="H58" s="129">
        <v>7.6</v>
      </c>
      <c r="I58" s="129">
        <v>3.996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870</v>
      </c>
      <c r="D59" s="38">
        <v>997</v>
      </c>
      <c r="E59" s="38">
        <v>1000</v>
      </c>
      <c r="F59" s="39">
        <f>IF(D59&gt;0,100*E59/D59,0)</f>
        <v>100.30090270812437</v>
      </c>
      <c r="G59" s="40"/>
      <c r="H59" s="127">
        <v>26.199999999999996</v>
      </c>
      <c r="I59" s="128">
        <v>24.756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209</v>
      </c>
      <c r="D61" s="30">
        <v>150</v>
      </c>
      <c r="E61" s="30">
        <v>150</v>
      </c>
      <c r="F61" s="31"/>
      <c r="G61" s="31"/>
      <c r="H61" s="129">
        <v>3.762</v>
      </c>
      <c r="I61" s="129">
        <v>3.75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166</v>
      </c>
      <c r="D62" s="30">
        <v>125</v>
      </c>
      <c r="E62" s="30">
        <v>150</v>
      </c>
      <c r="F62" s="31"/>
      <c r="G62" s="31"/>
      <c r="H62" s="129">
        <v>1.972</v>
      </c>
      <c r="I62" s="129">
        <v>0.965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27</v>
      </c>
      <c r="D63" s="30">
        <v>81</v>
      </c>
      <c r="E63" s="30">
        <v>67</v>
      </c>
      <c r="F63" s="31"/>
      <c r="G63" s="31"/>
      <c r="H63" s="129">
        <v>0.56</v>
      </c>
      <c r="I63" s="129">
        <v>3.39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402</v>
      </c>
      <c r="D64" s="38">
        <v>356</v>
      </c>
      <c r="E64" s="38">
        <v>367</v>
      </c>
      <c r="F64" s="39">
        <f>IF(D64&gt;0,100*E64/D64,0)</f>
        <v>103.08988764044943</v>
      </c>
      <c r="G64" s="40"/>
      <c r="H64" s="127">
        <v>6.2940000000000005</v>
      </c>
      <c r="I64" s="128">
        <v>8.105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410</v>
      </c>
      <c r="D66" s="38">
        <v>363</v>
      </c>
      <c r="E66" s="38">
        <v>381</v>
      </c>
      <c r="F66" s="39">
        <f>IF(D66&gt;0,100*E66/D66,0)</f>
        <v>104.95867768595042</v>
      </c>
      <c r="G66" s="40"/>
      <c r="H66" s="127">
        <v>10.66</v>
      </c>
      <c r="I66" s="128">
        <v>9.262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80</v>
      </c>
      <c r="D72" s="30">
        <v>81</v>
      </c>
      <c r="E72" s="30">
        <v>81</v>
      </c>
      <c r="F72" s="31"/>
      <c r="G72" s="31"/>
      <c r="H72" s="129">
        <v>1.566</v>
      </c>
      <c r="I72" s="129">
        <v>1.538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325</v>
      </c>
      <c r="D73" s="30">
        <v>320</v>
      </c>
      <c r="E73" s="30">
        <v>310</v>
      </c>
      <c r="F73" s="31"/>
      <c r="G73" s="31"/>
      <c r="H73" s="129">
        <v>8.5</v>
      </c>
      <c r="I73" s="129">
        <v>6.05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58</v>
      </c>
      <c r="D74" s="30">
        <v>68</v>
      </c>
      <c r="E74" s="30">
        <v>70</v>
      </c>
      <c r="F74" s="31"/>
      <c r="G74" s="31"/>
      <c r="H74" s="129">
        <v>2.03</v>
      </c>
      <c r="I74" s="129">
        <v>2.38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33</v>
      </c>
      <c r="D75" s="30">
        <v>33</v>
      </c>
      <c r="E75" s="30">
        <v>130</v>
      </c>
      <c r="F75" s="31"/>
      <c r="G75" s="31"/>
      <c r="H75" s="129">
        <v>0.666</v>
      </c>
      <c r="I75" s="129">
        <v>0.666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140</v>
      </c>
      <c r="D76" s="30">
        <v>80</v>
      </c>
      <c r="E76" s="30">
        <v>80</v>
      </c>
      <c r="F76" s="31"/>
      <c r="G76" s="31"/>
      <c r="H76" s="129">
        <v>2.52</v>
      </c>
      <c r="I76" s="129">
        <v>1.92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107</v>
      </c>
      <c r="D77" s="30">
        <v>107</v>
      </c>
      <c r="E77" s="30">
        <v>80</v>
      </c>
      <c r="F77" s="31"/>
      <c r="G77" s="31"/>
      <c r="H77" s="129">
        <v>2.3</v>
      </c>
      <c r="I77" s="129">
        <v>2.25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340</v>
      </c>
      <c r="D78" s="30">
        <v>300</v>
      </c>
      <c r="E78" s="30">
        <v>290</v>
      </c>
      <c r="F78" s="31"/>
      <c r="G78" s="31"/>
      <c r="H78" s="129">
        <v>7.813</v>
      </c>
      <c r="I78" s="129">
        <v>6.6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257</v>
      </c>
      <c r="D79" s="30">
        <v>70</v>
      </c>
      <c r="E79" s="30">
        <v>100</v>
      </c>
      <c r="F79" s="31"/>
      <c r="G79" s="31"/>
      <c r="H79" s="129">
        <v>4.626</v>
      </c>
      <c r="I79" s="129">
        <v>1.33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1340</v>
      </c>
      <c r="D80" s="38">
        <v>1059</v>
      </c>
      <c r="E80" s="38">
        <v>1141</v>
      </c>
      <c r="F80" s="39">
        <f>IF(D80&gt;0,100*E80/D80,0)</f>
        <v>107.74315391879131</v>
      </c>
      <c r="G80" s="40"/>
      <c r="H80" s="127">
        <v>30.021</v>
      </c>
      <c r="I80" s="128">
        <v>22.734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260</v>
      </c>
      <c r="D82" s="30">
        <v>260</v>
      </c>
      <c r="E82" s="30">
        <v>260</v>
      </c>
      <c r="F82" s="31"/>
      <c r="G82" s="31"/>
      <c r="H82" s="129">
        <v>3.585</v>
      </c>
      <c r="I82" s="129">
        <v>3.585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509</v>
      </c>
      <c r="D83" s="30">
        <v>510</v>
      </c>
      <c r="E83" s="30">
        <v>510</v>
      </c>
      <c r="F83" s="31"/>
      <c r="G83" s="31"/>
      <c r="H83" s="129">
        <v>9.222</v>
      </c>
      <c r="I83" s="129">
        <v>9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769</v>
      </c>
      <c r="D84" s="38">
        <v>770</v>
      </c>
      <c r="E84" s="38">
        <v>770</v>
      </c>
      <c r="F84" s="39">
        <f>IF(D84&gt;0,100*E84/D84,0)</f>
        <v>100</v>
      </c>
      <c r="G84" s="40"/>
      <c r="H84" s="127">
        <v>12.806999999999999</v>
      </c>
      <c r="I84" s="128">
        <v>12.585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21350</v>
      </c>
      <c r="D86" s="30">
        <v>23290</v>
      </c>
      <c r="E86" s="30">
        <v>20597</v>
      </c>
      <c r="F86" s="31">
        <f>IF(D86&gt;0,100*E86/D86,0)</f>
        <v>88.43709746672391</v>
      </c>
      <c r="G86" s="31"/>
      <c r="H86" s="129">
        <v>790.8560000000001</v>
      </c>
      <c r="I86" s="129">
        <v>945.6200000000002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21350</v>
      </c>
      <c r="D89" s="53">
        <v>23290</v>
      </c>
      <c r="E89" s="53">
        <v>20597</v>
      </c>
      <c r="F89" s="54">
        <f>IF(D89&gt;0,100*E89/D89,0)</f>
        <v>88.43709746672391</v>
      </c>
      <c r="G89" s="40"/>
      <c r="H89" s="132">
        <v>790.8560000000001</v>
      </c>
      <c r="I89" s="133">
        <v>945.6200000000002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7"/>
  <sheetViews>
    <sheetView zoomScalePageLayoutView="70" workbookViewId="0" topLeftCell="A61">
      <selection activeCell="L20" sqref="L2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5995</v>
      </c>
      <c r="D9" s="30">
        <v>5995.452682296152</v>
      </c>
      <c r="E9" s="30">
        <v>6022</v>
      </c>
      <c r="F9" s="31"/>
      <c r="G9" s="31"/>
      <c r="H9" s="129">
        <v>117.85600000000001</v>
      </c>
      <c r="I9" s="129">
        <v>117.131615125637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4314</v>
      </c>
      <c r="D10" s="30">
        <v>4297.067959957971</v>
      </c>
      <c r="E10" s="30">
        <v>4201</v>
      </c>
      <c r="F10" s="31"/>
      <c r="G10" s="31"/>
      <c r="H10" s="129">
        <v>79.097</v>
      </c>
      <c r="I10" s="129">
        <v>78.772438726175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6282</v>
      </c>
      <c r="D11" s="30">
        <v>6880.424659090868</v>
      </c>
      <c r="E11" s="30">
        <v>6882</v>
      </c>
      <c r="F11" s="31"/>
      <c r="G11" s="31"/>
      <c r="H11" s="129">
        <v>181.522</v>
      </c>
      <c r="I11" s="129">
        <v>214.848915434999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3082</v>
      </c>
      <c r="D12" s="30">
        <v>2911.5506993473737</v>
      </c>
      <c r="E12" s="30">
        <v>3159</v>
      </c>
      <c r="F12" s="31"/>
      <c r="G12" s="31"/>
      <c r="H12" s="129">
        <v>61.342999999999996</v>
      </c>
      <c r="I12" s="129">
        <v>61.355960775465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19673</v>
      </c>
      <c r="D13" s="38">
        <v>20084.496000692365</v>
      </c>
      <c r="E13" s="38">
        <v>20264</v>
      </c>
      <c r="F13" s="39">
        <f>IF(D13&gt;0,100*E13/D13,0)</f>
        <v>100.89374410640649</v>
      </c>
      <c r="G13" s="40"/>
      <c r="H13" s="127">
        <v>439.81800000000004</v>
      </c>
      <c r="I13" s="128">
        <v>472.108930062276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1030</v>
      </c>
      <c r="D15" s="38">
        <v>1010</v>
      </c>
      <c r="E15" s="38">
        <v>1010</v>
      </c>
      <c r="F15" s="39">
        <f>IF(D15&gt;0,100*E15/D15,0)</f>
        <v>100</v>
      </c>
      <c r="G15" s="40"/>
      <c r="H15" s="127">
        <v>20.6</v>
      </c>
      <c r="I15" s="128">
        <v>22.22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187</v>
      </c>
      <c r="D17" s="38">
        <v>280</v>
      </c>
      <c r="E17" s="38">
        <v>280</v>
      </c>
      <c r="F17" s="39">
        <f>IF(D17&gt;0,100*E17/D17,0)</f>
        <v>100</v>
      </c>
      <c r="G17" s="40"/>
      <c r="H17" s="127">
        <v>4.675</v>
      </c>
      <c r="I17" s="128">
        <v>4.48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1277</v>
      </c>
      <c r="D19" s="30">
        <v>1104</v>
      </c>
      <c r="E19" s="30">
        <v>1223</v>
      </c>
      <c r="F19" s="31"/>
      <c r="G19" s="31"/>
      <c r="H19" s="129">
        <v>40.713</v>
      </c>
      <c r="I19" s="129">
        <v>38.136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135</v>
      </c>
      <c r="D20" s="30">
        <v>165</v>
      </c>
      <c r="E20" s="30">
        <v>165</v>
      </c>
      <c r="F20" s="31"/>
      <c r="G20" s="31"/>
      <c r="H20" s="129">
        <v>2.918</v>
      </c>
      <c r="I20" s="129">
        <v>3.645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220</v>
      </c>
      <c r="D21" s="30">
        <v>210</v>
      </c>
      <c r="E21" s="30">
        <v>210</v>
      </c>
      <c r="F21" s="31"/>
      <c r="G21" s="31"/>
      <c r="H21" s="129">
        <v>4.978</v>
      </c>
      <c r="I21" s="129">
        <v>4.69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1632</v>
      </c>
      <c r="D22" s="38">
        <v>1479</v>
      </c>
      <c r="E22" s="38">
        <v>1598</v>
      </c>
      <c r="F22" s="39">
        <f>IF(D22&gt;0,100*E22/D22,0)</f>
        <v>108.04597701149426</v>
      </c>
      <c r="G22" s="40"/>
      <c r="H22" s="127">
        <v>48.609</v>
      </c>
      <c r="I22" s="128">
        <v>46.471000000000004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562</v>
      </c>
      <c r="D24" s="38">
        <v>501</v>
      </c>
      <c r="E24" s="38">
        <v>476</v>
      </c>
      <c r="F24" s="39">
        <f>IF(D24&gt;0,100*E24/D24,0)</f>
        <v>95.00998003992017</v>
      </c>
      <c r="G24" s="40"/>
      <c r="H24" s="127">
        <v>13.086</v>
      </c>
      <c r="I24" s="128">
        <v>11.817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1621</v>
      </c>
      <c r="D26" s="38">
        <v>1528</v>
      </c>
      <c r="E26" s="38">
        <v>1270</v>
      </c>
      <c r="F26" s="39">
        <f>IF(D26&gt;0,100*E26/D26,0)</f>
        <v>83.1151832460733</v>
      </c>
      <c r="G26" s="40"/>
      <c r="H26" s="127">
        <v>71.318</v>
      </c>
      <c r="I26" s="128">
        <v>74.2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20</v>
      </c>
      <c r="D28" s="30">
        <v>20</v>
      </c>
      <c r="E28" s="30">
        <v>20</v>
      </c>
      <c r="F28" s="31"/>
      <c r="G28" s="31"/>
      <c r="H28" s="129">
        <v>0.72</v>
      </c>
      <c r="I28" s="129">
        <v>0.72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223</v>
      </c>
      <c r="D29" s="30">
        <v>240</v>
      </c>
      <c r="E29" s="30">
        <v>240</v>
      </c>
      <c r="F29" s="31"/>
      <c r="G29" s="31"/>
      <c r="H29" s="129">
        <v>5.35</v>
      </c>
      <c r="I29" s="129">
        <v>6.9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73</v>
      </c>
      <c r="D30" s="30">
        <v>89</v>
      </c>
      <c r="E30" s="30">
        <v>89</v>
      </c>
      <c r="F30" s="31"/>
      <c r="G30" s="31"/>
      <c r="H30" s="129">
        <v>2.482</v>
      </c>
      <c r="I30" s="129">
        <v>3.026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316</v>
      </c>
      <c r="D31" s="38">
        <v>349</v>
      </c>
      <c r="E31" s="38">
        <v>349</v>
      </c>
      <c r="F31" s="39">
        <f>IF(D31&gt;0,100*E31/D31,0)</f>
        <v>100</v>
      </c>
      <c r="G31" s="40"/>
      <c r="H31" s="127">
        <v>8.552</v>
      </c>
      <c r="I31" s="128">
        <v>10.646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362</v>
      </c>
      <c r="D33" s="30">
        <v>322</v>
      </c>
      <c r="E33" s="30">
        <v>330</v>
      </c>
      <c r="F33" s="31"/>
      <c r="G33" s="31"/>
      <c r="H33" s="129">
        <v>7.137</v>
      </c>
      <c r="I33" s="129">
        <v>6.48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247</v>
      </c>
      <c r="D34" s="30">
        <v>247</v>
      </c>
      <c r="E34" s="30">
        <v>267</v>
      </c>
      <c r="F34" s="31"/>
      <c r="G34" s="31"/>
      <c r="H34" s="129">
        <v>6.473</v>
      </c>
      <c r="I34" s="129">
        <v>6.495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325</v>
      </c>
      <c r="D35" s="30">
        <v>387</v>
      </c>
      <c r="E35" s="30">
        <v>325</v>
      </c>
      <c r="F35" s="31"/>
      <c r="G35" s="31"/>
      <c r="H35" s="129">
        <v>8.152</v>
      </c>
      <c r="I35" s="129">
        <v>9.11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334</v>
      </c>
      <c r="D36" s="30">
        <v>334</v>
      </c>
      <c r="E36" s="30">
        <v>243</v>
      </c>
      <c r="F36" s="31"/>
      <c r="G36" s="31"/>
      <c r="H36" s="129">
        <v>6.68</v>
      </c>
      <c r="I36" s="129">
        <v>6.68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1268</v>
      </c>
      <c r="D37" s="38">
        <v>1290</v>
      </c>
      <c r="E37" s="38">
        <v>1165</v>
      </c>
      <c r="F37" s="39">
        <f>IF(D37&gt;0,100*E37/D37,0)</f>
        <v>90.31007751937985</v>
      </c>
      <c r="G37" s="40"/>
      <c r="H37" s="127">
        <v>28.442</v>
      </c>
      <c r="I37" s="128">
        <v>28.765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1460</v>
      </c>
      <c r="D39" s="38">
        <v>1460</v>
      </c>
      <c r="E39" s="38">
        <v>1551</v>
      </c>
      <c r="F39" s="39">
        <f>IF(D39&gt;0,100*E39/D39,0)</f>
        <v>106.23287671232876</v>
      </c>
      <c r="G39" s="40"/>
      <c r="H39" s="127">
        <v>54.876</v>
      </c>
      <c r="I39" s="128">
        <v>54.826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1105</v>
      </c>
      <c r="D41" s="30">
        <v>1263</v>
      </c>
      <c r="E41" s="30">
        <v>1248</v>
      </c>
      <c r="F41" s="31"/>
      <c r="G41" s="31"/>
      <c r="H41" s="129">
        <v>55.342</v>
      </c>
      <c r="I41" s="129">
        <v>71.877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2510</v>
      </c>
      <c r="D42" s="30">
        <v>2438</v>
      </c>
      <c r="E42" s="30">
        <v>2400</v>
      </c>
      <c r="F42" s="31"/>
      <c r="G42" s="31"/>
      <c r="H42" s="129">
        <v>87.82</v>
      </c>
      <c r="I42" s="129">
        <v>87.88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1690</v>
      </c>
      <c r="D43" s="30">
        <v>1760</v>
      </c>
      <c r="E43" s="30">
        <v>1360</v>
      </c>
      <c r="F43" s="31"/>
      <c r="G43" s="31"/>
      <c r="H43" s="129">
        <v>67.1</v>
      </c>
      <c r="I43" s="129">
        <v>84.37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922</v>
      </c>
      <c r="D44" s="30">
        <v>944</v>
      </c>
      <c r="E44" s="30">
        <v>950</v>
      </c>
      <c r="F44" s="31"/>
      <c r="G44" s="31"/>
      <c r="H44" s="129">
        <v>39.706</v>
      </c>
      <c r="I44" s="129">
        <v>40.831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4700</v>
      </c>
      <c r="D45" s="30">
        <v>4800</v>
      </c>
      <c r="E45" s="30">
        <v>4300</v>
      </c>
      <c r="F45" s="31"/>
      <c r="G45" s="31"/>
      <c r="H45" s="129">
        <v>196.46</v>
      </c>
      <c r="I45" s="129">
        <v>208.8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2130</v>
      </c>
      <c r="D46" s="30">
        <v>2286</v>
      </c>
      <c r="E46" s="30">
        <v>2000</v>
      </c>
      <c r="F46" s="31"/>
      <c r="G46" s="31"/>
      <c r="H46" s="129">
        <v>93.35</v>
      </c>
      <c r="I46" s="129">
        <v>119.83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498</v>
      </c>
      <c r="D47" s="30">
        <v>518</v>
      </c>
      <c r="E47" s="30">
        <v>500</v>
      </c>
      <c r="F47" s="31"/>
      <c r="G47" s="31"/>
      <c r="H47" s="129">
        <v>19.92</v>
      </c>
      <c r="I47" s="129">
        <v>20.72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5798</v>
      </c>
      <c r="D48" s="30">
        <v>5767</v>
      </c>
      <c r="E48" s="30">
        <v>5500</v>
      </c>
      <c r="F48" s="31"/>
      <c r="G48" s="31"/>
      <c r="H48" s="129">
        <v>272.1</v>
      </c>
      <c r="I48" s="129">
        <v>297.186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937</v>
      </c>
      <c r="D49" s="30">
        <v>911</v>
      </c>
      <c r="E49" s="30">
        <v>955</v>
      </c>
      <c r="F49" s="31"/>
      <c r="G49" s="31"/>
      <c r="H49" s="129">
        <v>42.049</v>
      </c>
      <c r="I49" s="129">
        <v>42.01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20290</v>
      </c>
      <c r="D50" s="38">
        <v>20687</v>
      </c>
      <c r="E50" s="38">
        <v>19213</v>
      </c>
      <c r="F50" s="39">
        <f>IF(D50&gt;0,100*E50/D50,0)</f>
        <v>92.87475225987335</v>
      </c>
      <c r="G50" s="40"/>
      <c r="H50" s="127">
        <v>873.847</v>
      </c>
      <c r="I50" s="128">
        <v>973.5040000000001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82</v>
      </c>
      <c r="D52" s="38">
        <v>82</v>
      </c>
      <c r="E52" s="38">
        <v>82</v>
      </c>
      <c r="F52" s="39">
        <f>IF(D52&gt;0,100*E52/D52,0)</f>
        <v>100</v>
      </c>
      <c r="G52" s="40"/>
      <c r="H52" s="127">
        <v>1.957</v>
      </c>
      <c r="I52" s="128">
        <v>1.957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1100</v>
      </c>
      <c r="D54" s="30">
        <v>1270</v>
      </c>
      <c r="E54" s="30">
        <v>1150</v>
      </c>
      <c r="F54" s="31"/>
      <c r="G54" s="31"/>
      <c r="H54" s="129">
        <v>33.95</v>
      </c>
      <c r="I54" s="129">
        <v>37.83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830</v>
      </c>
      <c r="D55" s="30">
        <v>462</v>
      </c>
      <c r="E55" s="30">
        <v>462</v>
      </c>
      <c r="F55" s="31"/>
      <c r="G55" s="31"/>
      <c r="H55" s="129">
        <v>26.5</v>
      </c>
      <c r="I55" s="129">
        <v>13.86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160</v>
      </c>
      <c r="D56" s="30">
        <v>144</v>
      </c>
      <c r="E56" s="30">
        <v>165</v>
      </c>
      <c r="F56" s="31"/>
      <c r="G56" s="31"/>
      <c r="H56" s="129">
        <v>2.04</v>
      </c>
      <c r="I56" s="129">
        <v>1.77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12</v>
      </c>
      <c r="D57" s="30">
        <v>150</v>
      </c>
      <c r="E57" s="30">
        <v>150</v>
      </c>
      <c r="F57" s="31"/>
      <c r="G57" s="31"/>
      <c r="H57" s="129">
        <v>0.28800000000000003</v>
      </c>
      <c r="I57" s="129">
        <v>3.3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556</v>
      </c>
      <c r="D58" s="30">
        <v>482</v>
      </c>
      <c r="E58" s="30">
        <v>451</v>
      </c>
      <c r="F58" s="31"/>
      <c r="G58" s="31"/>
      <c r="H58" s="129">
        <v>21.508000000000003</v>
      </c>
      <c r="I58" s="129">
        <v>12.576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2658</v>
      </c>
      <c r="D59" s="38">
        <v>2508</v>
      </c>
      <c r="E59" s="38">
        <v>2378</v>
      </c>
      <c r="F59" s="39">
        <f>IF(D59&gt;0,100*E59/D59,0)</f>
        <v>94.81658692185007</v>
      </c>
      <c r="G59" s="40"/>
      <c r="H59" s="127">
        <v>84.286</v>
      </c>
      <c r="I59" s="128">
        <v>69.336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618</v>
      </c>
      <c r="D61" s="30">
        <v>550</v>
      </c>
      <c r="E61" s="30">
        <v>540</v>
      </c>
      <c r="F61" s="31"/>
      <c r="G61" s="31"/>
      <c r="H61" s="129">
        <v>13.987000000000002</v>
      </c>
      <c r="I61" s="129">
        <v>13.75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589</v>
      </c>
      <c r="D62" s="30">
        <v>470</v>
      </c>
      <c r="E62" s="30">
        <v>495</v>
      </c>
      <c r="F62" s="31"/>
      <c r="G62" s="31"/>
      <c r="H62" s="129">
        <v>10.559</v>
      </c>
      <c r="I62" s="129">
        <v>6.676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489</v>
      </c>
      <c r="D63" s="30">
        <v>924</v>
      </c>
      <c r="E63" s="30">
        <v>1033</v>
      </c>
      <c r="F63" s="31"/>
      <c r="G63" s="31"/>
      <c r="H63" s="129">
        <v>15.319999999999999</v>
      </c>
      <c r="I63" s="129">
        <v>34.125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1696</v>
      </c>
      <c r="D64" s="38">
        <v>1944</v>
      </c>
      <c r="E64" s="38">
        <v>2068</v>
      </c>
      <c r="F64" s="39">
        <f>IF(D64&gt;0,100*E64/D64,0)</f>
        <v>106.37860082304526</v>
      </c>
      <c r="G64" s="40"/>
      <c r="H64" s="127">
        <v>39.866</v>
      </c>
      <c r="I64" s="128">
        <v>54.551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2834</v>
      </c>
      <c r="D66" s="38">
        <v>5220</v>
      </c>
      <c r="E66" s="38">
        <v>5164</v>
      </c>
      <c r="F66" s="39">
        <f>IF(D66&gt;0,100*E66/D66,0)</f>
        <v>98.9272030651341</v>
      </c>
      <c r="G66" s="40"/>
      <c r="H66" s="127">
        <v>96.268</v>
      </c>
      <c r="I66" s="128">
        <v>175.464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607</v>
      </c>
      <c r="D68" s="30">
        <v>600</v>
      </c>
      <c r="E68" s="30">
        <v>500</v>
      </c>
      <c r="F68" s="31"/>
      <c r="G68" s="31"/>
      <c r="H68" s="129">
        <v>18.975</v>
      </c>
      <c r="I68" s="129">
        <v>24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418</v>
      </c>
      <c r="D69" s="30">
        <v>400</v>
      </c>
      <c r="E69" s="30">
        <v>300</v>
      </c>
      <c r="F69" s="31"/>
      <c r="G69" s="31"/>
      <c r="H69" s="129">
        <v>12.933</v>
      </c>
      <c r="I69" s="129">
        <v>15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1025</v>
      </c>
      <c r="D70" s="38">
        <v>1000</v>
      </c>
      <c r="E70" s="38">
        <v>800</v>
      </c>
      <c r="F70" s="39">
        <f>IF(D70&gt;0,100*E70/D70,0)</f>
        <v>80</v>
      </c>
      <c r="G70" s="40"/>
      <c r="H70" s="127">
        <v>31.908</v>
      </c>
      <c r="I70" s="128">
        <v>39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486</v>
      </c>
      <c r="D72" s="30">
        <v>509</v>
      </c>
      <c r="E72" s="30">
        <v>527</v>
      </c>
      <c r="F72" s="31"/>
      <c r="G72" s="31"/>
      <c r="H72" s="129">
        <v>10.861</v>
      </c>
      <c r="I72" s="129">
        <v>11.367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2095</v>
      </c>
      <c r="D73" s="30">
        <v>2015</v>
      </c>
      <c r="E73" s="30">
        <v>1927</v>
      </c>
      <c r="F73" s="31"/>
      <c r="G73" s="31"/>
      <c r="H73" s="129">
        <v>52.85</v>
      </c>
      <c r="I73" s="129">
        <v>44.05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681</v>
      </c>
      <c r="D74" s="30">
        <v>685</v>
      </c>
      <c r="E74" s="30">
        <v>695</v>
      </c>
      <c r="F74" s="31"/>
      <c r="G74" s="31"/>
      <c r="H74" s="129">
        <v>26.155</v>
      </c>
      <c r="I74" s="129">
        <v>26.375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1073</v>
      </c>
      <c r="D75" s="30">
        <v>1073</v>
      </c>
      <c r="E75" s="30">
        <v>1076</v>
      </c>
      <c r="F75" s="31"/>
      <c r="G75" s="31"/>
      <c r="H75" s="129">
        <v>27.375</v>
      </c>
      <c r="I75" s="129">
        <v>27.375400000000003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488</v>
      </c>
      <c r="D76" s="30">
        <v>466</v>
      </c>
      <c r="E76" s="30">
        <v>510</v>
      </c>
      <c r="F76" s="31"/>
      <c r="G76" s="31"/>
      <c r="H76" s="129">
        <v>8.408</v>
      </c>
      <c r="I76" s="129">
        <v>14.034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280</v>
      </c>
      <c r="D77" s="30">
        <v>280</v>
      </c>
      <c r="E77" s="30">
        <v>213</v>
      </c>
      <c r="F77" s="31"/>
      <c r="G77" s="31"/>
      <c r="H77" s="129">
        <v>7.893999999999999</v>
      </c>
      <c r="I77" s="129">
        <v>6.11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1715</v>
      </c>
      <c r="D78" s="30">
        <v>1670</v>
      </c>
      <c r="E78" s="30">
        <v>1236</v>
      </c>
      <c r="F78" s="31"/>
      <c r="G78" s="31"/>
      <c r="H78" s="129">
        <v>45.213</v>
      </c>
      <c r="I78" s="129">
        <v>46.71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3938</v>
      </c>
      <c r="D79" s="30">
        <v>4370</v>
      </c>
      <c r="E79" s="30">
        <v>3950</v>
      </c>
      <c r="F79" s="31"/>
      <c r="G79" s="31"/>
      <c r="H79" s="129">
        <v>79.63000000000001</v>
      </c>
      <c r="I79" s="129">
        <v>148.006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10756</v>
      </c>
      <c r="D80" s="38">
        <v>11068</v>
      </c>
      <c r="E80" s="38">
        <v>10134</v>
      </c>
      <c r="F80" s="39">
        <f>IF(D80&gt;0,100*E80/D80,0)</f>
        <v>91.56125767979762</v>
      </c>
      <c r="G80" s="40"/>
      <c r="H80" s="127">
        <v>258.386</v>
      </c>
      <c r="I80" s="128">
        <v>324.02740000000006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1617</v>
      </c>
      <c r="D82" s="30">
        <v>2023</v>
      </c>
      <c r="E82" s="30">
        <v>2116</v>
      </c>
      <c r="F82" s="31"/>
      <c r="G82" s="31"/>
      <c r="H82" s="129">
        <v>35.856</v>
      </c>
      <c r="I82" s="129">
        <v>46.088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3265</v>
      </c>
      <c r="D83" s="30">
        <v>3260</v>
      </c>
      <c r="E83" s="30">
        <v>3260</v>
      </c>
      <c r="F83" s="31"/>
      <c r="G83" s="31"/>
      <c r="H83" s="129">
        <v>58.55700000000001</v>
      </c>
      <c r="I83" s="129">
        <v>58.3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4882</v>
      </c>
      <c r="D84" s="38">
        <v>5283</v>
      </c>
      <c r="E84" s="38">
        <v>5376</v>
      </c>
      <c r="F84" s="39">
        <f>IF(D84&gt;0,100*E84/D84,0)</f>
        <v>101.76036342986939</v>
      </c>
      <c r="G84" s="40"/>
      <c r="H84" s="127">
        <v>94.41300000000001</v>
      </c>
      <c r="I84" s="128">
        <v>104.388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71972</v>
      </c>
      <c r="D86" s="30">
        <v>75773.49600069236</v>
      </c>
      <c r="E86" s="30">
        <v>73178</v>
      </c>
      <c r="F86" s="31">
        <f>IF(D86&gt;0,100*E86/D86,0)</f>
        <v>96.57466510365491</v>
      </c>
      <c r="G86" s="31"/>
      <c r="H86" s="129">
        <v>2170.907</v>
      </c>
      <c r="I86" s="129">
        <v>2467.761330062276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71972</v>
      </c>
      <c r="D89" s="53">
        <v>75773.49600069236</v>
      </c>
      <c r="E89" s="53">
        <v>73178</v>
      </c>
      <c r="F89" s="54">
        <f>IF(D89&gt;0,100*E89/D89,0)</f>
        <v>96.57466510365491</v>
      </c>
      <c r="G89" s="40"/>
      <c r="H89" s="132">
        <v>2170.907</v>
      </c>
      <c r="I89" s="133">
        <v>2467.761330062276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7"/>
  <sheetViews>
    <sheetView zoomScalePageLayoutView="70" workbookViewId="0" topLeftCell="A59">
      <selection activeCell="C64" sqref="C6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7</v>
      </c>
      <c r="D17" s="38"/>
      <c r="E17" s="38"/>
      <c r="F17" s="39"/>
      <c r="G17" s="40"/>
      <c r="H17" s="127">
        <v>0.155</v>
      </c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2240</v>
      </c>
      <c r="D19" s="30">
        <v>2045</v>
      </c>
      <c r="E19" s="30">
        <v>2065</v>
      </c>
      <c r="F19" s="31"/>
      <c r="G19" s="31"/>
      <c r="H19" s="129">
        <v>163.52</v>
      </c>
      <c r="I19" s="129">
        <v>184.05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2240</v>
      </c>
      <c r="D22" s="38">
        <v>2045</v>
      </c>
      <c r="E22" s="38">
        <v>2065</v>
      </c>
      <c r="F22" s="39">
        <f>IF(D22&gt;0,100*E22/D22,0)</f>
        <v>100.97799511002445</v>
      </c>
      <c r="G22" s="40"/>
      <c r="H22" s="127">
        <v>163.52</v>
      </c>
      <c r="I22" s="128">
        <v>184.05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118</v>
      </c>
      <c r="D24" s="38">
        <v>287</v>
      </c>
      <c r="E24" s="38">
        <v>260</v>
      </c>
      <c r="F24" s="39">
        <f>IF(D24&gt;0,100*E24/D24,0)</f>
        <v>90.59233449477352</v>
      </c>
      <c r="G24" s="40"/>
      <c r="H24" s="127">
        <v>12.78</v>
      </c>
      <c r="I24" s="128">
        <v>30.93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1257</v>
      </c>
      <c r="D26" s="38">
        <v>1335</v>
      </c>
      <c r="E26" s="38">
        <v>1370</v>
      </c>
      <c r="F26" s="39">
        <f>IF(D26&gt;0,100*E26/D26,0)</f>
        <v>102.62172284644194</v>
      </c>
      <c r="G26" s="40"/>
      <c r="H26" s="127">
        <v>115.3</v>
      </c>
      <c r="I26" s="128">
        <v>146.564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1852</v>
      </c>
      <c r="D41" s="30">
        <v>2030</v>
      </c>
      <c r="E41" s="30">
        <v>1940</v>
      </c>
      <c r="F41" s="31"/>
      <c r="G41" s="31"/>
      <c r="H41" s="129">
        <v>149.039</v>
      </c>
      <c r="I41" s="129">
        <v>212.198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1920</v>
      </c>
      <c r="D42" s="30">
        <v>1755</v>
      </c>
      <c r="E42" s="30">
        <v>1800</v>
      </c>
      <c r="F42" s="31"/>
      <c r="G42" s="31"/>
      <c r="H42" s="129">
        <v>147.287</v>
      </c>
      <c r="I42" s="129">
        <v>191.497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5218</v>
      </c>
      <c r="D43" s="30">
        <v>5961</v>
      </c>
      <c r="E43" s="30">
        <v>6000</v>
      </c>
      <c r="F43" s="31"/>
      <c r="G43" s="31"/>
      <c r="H43" s="129">
        <v>401.037</v>
      </c>
      <c r="I43" s="129">
        <v>498.059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1870</v>
      </c>
      <c r="D44" s="30">
        <v>2234</v>
      </c>
      <c r="E44" s="30">
        <v>2200</v>
      </c>
      <c r="F44" s="31"/>
      <c r="G44" s="31"/>
      <c r="H44" s="129">
        <v>141.664</v>
      </c>
      <c r="I44" s="129">
        <v>205.179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1390</v>
      </c>
      <c r="D45" s="30">
        <v>1750</v>
      </c>
      <c r="E45" s="30">
        <v>1850</v>
      </c>
      <c r="F45" s="31"/>
      <c r="G45" s="31"/>
      <c r="H45" s="129">
        <v>108.473</v>
      </c>
      <c r="I45" s="129">
        <v>171.516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1295</v>
      </c>
      <c r="D46" s="30">
        <v>1312</v>
      </c>
      <c r="E46" s="30">
        <v>1300</v>
      </c>
      <c r="F46" s="31"/>
      <c r="G46" s="31"/>
      <c r="H46" s="129">
        <v>105.514</v>
      </c>
      <c r="I46" s="129">
        <v>142.757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272</v>
      </c>
      <c r="D47" s="30">
        <v>279</v>
      </c>
      <c r="E47" s="30">
        <v>279</v>
      </c>
      <c r="F47" s="31"/>
      <c r="G47" s="31"/>
      <c r="H47" s="129">
        <v>20.221</v>
      </c>
      <c r="I47" s="129">
        <v>25.828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7042</v>
      </c>
      <c r="D48" s="30">
        <v>7880</v>
      </c>
      <c r="E48" s="30">
        <v>7880</v>
      </c>
      <c r="F48" s="31"/>
      <c r="G48" s="31"/>
      <c r="H48" s="129">
        <v>584.056</v>
      </c>
      <c r="I48" s="129">
        <v>842.727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2124</v>
      </c>
      <c r="D49" s="30">
        <v>2906</v>
      </c>
      <c r="E49" s="30">
        <v>2906</v>
      </c>
      <c r="F49" s="31"/>
      <c r="G49" s="31"/>
      <c r="H49" s="129">
        <v>186.602</v>
      </c>
      <c r="I49" s="129">
        <v>299.655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22983</v>
      </c>
      <c r="D50" s="38">
        <v>26107</v>
      </c>
      <c r="E50" s="38">
        <v>26155</v>
      </c>
      <c r="F50" s="39">
        <f>IF(D50&gt;0,100*E50/D50,0)</f>
        <v>100.18385873520512</v>
      </c>
      <c r="G50" s="40"/>
      <c r="H50" s="127">
        <v>1843.893</v>
      </c>
      <c r="I50" s="128">
        <v>2589.416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/>
      <c r="I75" s="129"/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9"/>
      <c r="I79" s="129"/>
      <c r="J79" s="129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7"/>
      <c r="I80" s="128"/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26605</v>
      </c>
      <c r="D86" s="30">
        <v>29774</v>
      </c>
      <c r="E86" s="30">
        <v>29850</v>
      </c>
      <c r="F86" s="31">
        <f>IF(D86&gt;0,100*E86/D86,0)</f>
        <v>100.25525626385436</v>
      </c>
      <c r="G86" s="31"/>
      <c r="H86" s="129">
        <v>2135.648</v>
      </c>
      <c r="I86" s="129">
        <v>2950.96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26605</v>
      </c>
      <c r="D89" s="53">
        <v>29774</v>
      </c>
      <c r="E89" s="53">
        <v>29850</v>
      </c>
      <c r="F89" s="54">
        <f>IF(D89&gt;0,100*E89/D89,0)</f>
        <v>100.25525626385436</v>
      </c>
      <c r="G89" s="40"/>
      <c r="H89" s="132">
        <v>2135.648</v>
      </c>
      <c r="I89" s="133">
        <v>2950.96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7"/>
  <sheetViews>
    <sheetView zoomScalePageLayoutView="70" workbookViewId="0" topLeftCell="A64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70</v>
      </c>
      <c r="D66" s="38">
        <v>68</v>
      </c>
      <c r="E66" s="38">
        <v>64</v>
      </c>
      <c r="F66" s="39">
        <f>IF(D66&gt;0,100*E66/D66,0)</f>
        <v>94.11764705882354</v>
      </c>
      <c r="G66" s="40"/>
      <c r="H66" s="127">
        <v>0.182</v>
      </c>
      <c r="I66" s="128">
        <v>0.156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13650</v>
      </c>
      <c r="D73" s="30">
        <v>15036</v>
      </c>
      <c r="E73" s="30">
        <v>15000</v>
      </c>
      <c r="F73" s="31"/>
      <c r="G73" s="31"/>
      <c r="H73" s="129">
        <v>32.725</v>
      </c>
      <c r="I73" s="129">
        <v>40.14525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5565</v>
      </c>
      <c r="D74" s="30">
        <v>6500</v>
      </c>
      <c r="E74" s="30">
        <v>6500</v>
      </c>
      <c r="F74" s="31"/>
      <c r="G74" s="31"/>
      <c r="H74" s="129">
        <v>8.701</v>
      </c>
      <c r="I74" s="129">
        <v>17.55</v>
      </c>
      <c r="J74" s="12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/>
      <c r="I75" s="129"/>
      <c r="J75" s="129"/>
      <c r="K75" s="32"/>
    </row>
    <row r="76" spans="1:11" s="33" customFormat="1" ht="11.25" customHeight="1">
      <c r="A76" s="35" t="s">
        <v>60</v>
      </c>
      <c r="B76" s="29"/>
      <c r="C76" s="30">
        <v>660</v>
      </c>
      <c r="D76" s="30">
        <v>435</v>
      </c>
      <c r="E76" s="30">
        <v>400</v>
      </c>
      <c r="F76" s="31"/>
      <c r="G76" s="31"/>
      <c r="H76" s="129">
        <v>0.937</v>
      </c>
      <c r="I76" s="129">
        <v>1.128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4760</v>
      </c>
      <c r="D77" s="30">
        <v>5273</v>
      </c>
      <c r="E77" s="30">
        <v>5000</v>
      </c>
      <c r="F77" s="31"/>
      <c r="G77" s="31"/>
      <c r="H77" s="129">
        <v>4</v>
      </c>
      <c r="I77" s="129">
        <v>16.3</v>
      </c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>
        <v>39165</v>
      </c>
      <c r="D79" s="30">
        <v>47165</v>
      </c>
      <c r="E79" s="30">
        <v>47000</v>
      </c>
      <c r="F79" s="31"/>
      <c r="G79" s="31"/>
      <c r="H79" s="129">
        <v>99.059</v>
      </c>
      <c r="I79" s="129">
        <v>150.877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63800</v>
      </c>
      <c r="D80" s="38">
        <v>74409</v>
      </c>
      <c r="E80" s="38">
        <v>73900</v>
      </c>
      <c r="F80" s="39">
        <f>IF(D80&gt;0,100*E80/D80,0)</f>
        <v>99.31594296388877</v>
      </c>
      <c r="G80" s="40"/>
      <c r="H80" s="127">
        <v>145.422</v>
      </c>
      <c r="I80" s="128">
        <v>226.00025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63870</v>
      </c>
      <c r="D86" s="30">
        <v>74477</v>
      </c>
      <c r="E86" s="30">
        <v>73964</v>
      </c>
      <c r="F86" s="31">
        <f>IF(D86&gt;0,100*E86/D86,0)</f>
        <v>99.31119674530392</v>
      </c>
      <c r="G86" s="31"/>
      <c r="H86" s="129">
        <v>145.60399999999998</v>
      </c>
      <c r="I86" s="129">
        <v>226.15625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63870</v>
      </c>
      <c r="D89" s="53">
        <v>74477</v>
      </c>
      <c r="E89" s="53">
        <v>73964</v>
      </c>
      <c r="F89" s="54">
        <f>IF(D89&gt;0,100*E89/D89,0)</f>
        <v>99.31119674530392</v>
      </c>
      <c r="G89" s="40"/>
      <c r="H89" s="132">
        <v>145.60399999999998</v>
      </c>
      <c r="I89" s="133">
        <v>226.15625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7"/>
  <sheetViews>
    <sheetView zoomScalePageLayoutView="70" workbookViewId="0" topLeftCell="A58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35</v>
      </c>
      <c r="D17" s="38">
        <v>68</v>
      </c>
      <c r="E17" s="38">
        <v>68</v>
      </c>
      <c r="F17" s="39">
        <f>IF(D17&gt;0,100*E17/D17,0)</f>
        <v>100</v>
      </c>
      <c r="G17" s="40"/>
      <c r="H17" s="127">
        <v>0.051</v>
      </c>
      <c r="I17" s="128">
        <v>0.15</v>
      </c>
      <c r="J17" s="128">
        <v>0.15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553</v>
      </c>
      <c r="D19" s="30">
        <v>516</v>
      </c>
      <c r="E19" s="30">
        <v>583</v>
      </c>
      <c r="F19" s="31"/>
      <c r="G19" s="31"/>
      <c r="H19" s="129">
        <v>1.548</v>
      </c>
      <c r="I19" s="129">
        <v>1.677</v>
      </c>
      <c r="J19" s="129">
        <v>1.749</v>
      </c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553</v>
      </c>
      <c r="D22" s="38">
        <v>516</v>
      </c>
      <c r="E22" s="38">
        <v>583</v>
      </c>
      <c r="F22" s="39">
        <f>IF(D22&gt;0,100*E22/D22,0)</f>
        <v>112.98449612403101</v>
      </c>
      <c r="G22" s="40"/>
      <c r="H22" s="127">
        <v>1.548</v>
      </c>
      <c r="I22" s="128">
        <v>1.677</v>
      </c>
      <c r="J22" s="128">
        <v>1.749</v>
      </c>
      <c r="K22" s="41">
        <f>IF(I22&gt;0,100*J22/I22,0)</f>
        <v>104.29338103756709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4823</v>
      </c>
      <c r="D24" s="38">
        <v>6384</v>
      </c>
      <c r="E24" s="38">
        <v>6375</v>
      </c>
      <c r="F24" s="39">
        <f>IF(D24&gt;0,100*E24/D24,0)</f>
        <v>99.85902255639098</v>
      </c>
      <c r="G24" s="40"/>
      <c r="H24" s="127">
        <v>13.711</v>
      </c>
      <c r="I24" s="128">
        <v>19.605</v>
      </c>
      <c r="J24" s="128">
        <v>18.8</v>
      </c>
      <c r="K24" s="41">
        <f>IF(I24&gt;0,100*J24/I24,0)</f>
        <v>95.89390461616934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301</v>
      </c>
      <c r="D26" s="38">
        <v>350</v>
      </c>
      <c r="E26" s="38">
        <v>500</v>
      </c>
      <c r="F26" s="39">
        <f>IF(D26&gt;0,100*E26/D26,0)</f>
        <v>142.85714285714286</v>
      </c>
      <c r="G26" s="40"/>
      <c r="H26" s="127">
        <v>0.924</v>
      </c>
      <c r="I26" s="128">
        <v>0.9</v>
      </c>
      <c r="J26" s="128">
        <v>1.5</v>
      </c>
      <c r="K26" s="41">
        <f>IF(I26&gt;0,100*J26/I26,0)</f>
        <v>166.66666666666666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2010</v>
      </c>
      <c r="D28" s="30">
        <v>2539</v>
      </c>
      <c r="E28" s="30">
        <v>2400</v>
      </c>
      <c r="F28" s="31"/>
      <c r="G28" s="31"/>
      <c r="H28" s="129">
        <v>7.357</v>
      </c>
      <c r="I28" s="129">
        <v>8.087</v>
      </c>
      <c r="J28" s="129">
        <v>7.98</v>
      </c>
      <c r="K28" s="32"/>
    </row>
    <row r="29" spans="1:11" s="33" customFormat="1" ht="11.25" customHeight="1">
      <c r="A29" s="35" t="s">
        <v>22</v>
      </c>
      <c r="B29" s="29"/>
      <c r="C29" s="30">
        <v>107</v>
      </c>
      <c r="D29" s="30">
        <v>11</v>
      </c>
      <c r="E29" s="30">
        <v>11</v>
      </c>
      <c r="F29" s="31"/>
      <c r="G29" s="31"/>
      <c r="H29" s="129">
        <v>0.108</v>
      </c>
      <c r="I29" s="129">
        <v>0.007</v>
      </c>
      <c r="J29" s="129">
        <v>0.007</v>
      </c>
      <c r="K29" s="32"/>
    </row>
    <row r="30" spans="1:11" s="33" customFormat="1" ht="11.25" customHeight="1">
      <c r="A30" s="35" t="s">
        <v>23</v>
      </c>
      <c r="B30" s="29"/>
      <c r="C30" s="30">
        <v>1251</v>
      </c>
      <c r="D30" s="30">
        <v>984</v>
      </c>
      <c r="E30" s="30">
        <v>984</v>
      </c>
      <c r="F30" s="31"/>
      <c r="G30" s="31"/>
      <c r="H30" s="129">
        <v>1.716</v>
      </c>
      <c r="I30" s="129">
        <v>1.599</v>
      </c>
      <c r="J30" s="129">
        <v>1.599</v>
      </c>
      <c r="K30" s="32"/>
    </row>
    <row r="31" spans="1:11" s="42" customFormat="1" ht="11.25" customHeight="1">
      <c r="A31" s="43" t="s">
        <v>24</v>
      </c>
      <c r="B31" s="37"/>
      <c r="C31" s="38">
        <v>3368</v>
      </c>
      <c r="D31" s="38">
        <v>3534</v>
      </c>
      <c r="E31" s="38">
        <v>3395</v>
      </c>
      <c r="F31" s="39">
        <f>IF(D31&gt;0,100*E31/D31,0)</f>
        <v>96.06677985285795</v>
      </c>
      <c r="G31" s="40"/>
      <c r="H31" s="127">
        <v>9.181</v>
      </c>
      <c r="I31" s="128">
        <v>9.693</v>
      </c>
      <c r="J31" s="128">
        <v>9.586</v>
      </c>
      <c r="K31" s="41">
        <f>IF(I31&gt;0,100*J31/I31,0)</f>
        <v>98.89611059527495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4636</v>
      </c>
      <c r="D33" s="30">
        <v>3524</v>
      </c>
      <c r="E33" s="30">
        <v>3100</v>
      </c>
      <c r="F33" s="31"/>
      <c r="G33" s="31"/>
      <c r="H33" s="129">
        <v>7.58</v>
      </c>
      <c r="I33" s="129">
        <v>8.836</v>
      </c>
      <c r="J33" s="129">
        <v>6.259</v>
      </c>
      <c r="K33" s="32"/>
    </row>
    <row r="34" spans="1:11" s="33" customFormat="1" ht="11.25" customHeight="1">
      <c r="A34" s="35" t="s">
        <v>26</v>
      </c>
      <c r="B34" s="29"/>
      <c r="C34" s="30">
        <v>3353</v>
      </c>
      <c r="D34" s="30">
        <v>3265</v>
      </c>
      <c r="E34" s="30">
        <v>3265</v>
      </c>
      <c r="F34" s="31"/>
      <c r="G34" s="31"/>
      <c r="H34" s="129">
        <v>10.304</v>
      </c>
      <c r="I34" s="129">
        <v>6.214</v>
      </c>
      <c r="J34" s="129">
        <v>9.3</v>
      </c>
      <c r="K34" s="32"/>
    </row>
    <row r="35" spans="1:11" s="33" customFormat="1" ht="11.25" customHeight="1">
      <c r="A35" s="35" t="s">
        <v>27</v>
      </c>
      <c r="B35" s="29"/>
      <c r="C35" s="30">
        <v>3124</v>
      </c>
      <c r="D35" s="30">
        <v>2000</v>
      </c>
      <c r="E35" s="30">
        <v>2500</v>
      </c>
      <c r="F35" s="31"/>
      <c r="G35" s="31"/>
      <c r="H35" s="129">
        <v>8.602</v>
      </c>
      <c r="I35" s="129">
        <v>5.2</v>
      </c>
      <c r="J35" s="129">
        <v>6.5</v>
      </c>
      <c r="K35" s="32"/>
    </row>
    <row r="36" spans="1:11" s="33" customFormat="1" ht="11.25" customHeight="1">
      <c r="A36" s="35" t="s">
        <v>28</v>
      </c>
      <c r="B36" s="29"/>
      <c r="C36" s="30">
        <v>145</v>
      </c>
      <c r="D36" s="30">
        <v>23</v>
      </c>
      <c r="E36" s="30">
        <v>145</v>
      </c>
      <c r="F36" s="31"/>
      <c r="G36" s="31"/>
      <c r="H36" s="129">
        <v>0.339</v>
      </c>
      <c r="I36" s="129">
        <v>0.053</v>
      </c>
      <c r="J36" s="129">
        <v>0.435</v>
      </c>
      <c r="K36" s="32"/>
    </row>
    <row r="37" spans="1:11" s="42" customFormat="1" ht="11.25" customHeight="1">
      <c r="A37" s="36" t="s">
        <v>29</v>
      </c>
      <c r="B37" s="37"/>
      <c r="C37" s="38">
        <v>11258</v>
      </c>
      <c r="D37" s="38">
        <v>8812</v>
      </c>
      <c r="E37" s="38">
        <v>9010</v>
      </c>
      <c r="F37" s="39">
        <f>IF(D37&gt;0,100*E37/D37,0)</f>
        <v>102.24693599636859</v>
      </c>
      <c r="G37" s="40"/>
      <c r="H37" s="127">
        <v>26.825</v>
      </c>
      <c r="I37" s="128">
        <v>20.303</v>
      </c>
      <c r="J37" s="128">
        <v>22.494</v>
      </c>
      <c r="K37" s="41">
        <f>IF(I37&gt;0,100*J37/I37,0)</f>
        <v>110.79150864404275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1374</v>
      </c>
      <c r="D41" s="30">
        <v>1180</v>
      </c>
      <c r="E41" s="30">
        <v>1230</v>
      </c>
      <c r="F41" s="31"/>
      <c r="G41" s="31"/>
      <c r="H41" s="129">
        <v>3.463</v>
      </c>
      <c r="I41" s="129">
        <v>2.05</v>
      </c>
      <c r="J41" s="129">
        <v>2.69</v>
      </c>
      <c r="K41" s="32"/>
    </row>
    <row r="42" spans="1:11" s="33" customFormat="1" ht="11.25" customHeight="1">
      <c r="A42" s="35" t="s">
        <v>32</v>
      </c>
      <c r="B42" s="29"/>
      <c r="C42" s="30">
        <v>1100</v>
      </c>
      <c r="D42" s="30">
        <v>1093</v>
      </c>
      <c r="E42" s="30">
        <v>1200</v>
      </c>
      <c r="F42" s="31"/>
      <c r="G42" s="31"/>
      <c r="H42" s="129">
        <v>1.571</v>
      </c>
      <c r="I42" s="129">
        <v>1.421</v>
      </c>
      <c r="J42" s="129">
        <v>1.8</v>
      </c>
      <c r="K42" s="32"/>
    </row>
    <row r="43" spans="1:11" s="33" customFormat="1" ht="11.25" customHeight="1">
      <c r="A43" s="35" t="s">
        <v>33</v>
      </c>
      <c r="B43" s="29"/>
      <c r="C43" s="30">
        <v>625</v>
      </c>
      <c r="D43" s="30">
        <v>732</v>
      </c>
      <c r="E43" s="30">
        <v>750</v>
      </c>
      <c r="F43" s="31"/>
      <c r="G43" s="31"/>
      <c r="H43" s="129">
        <v>1.424</v>
      </c>
      <c r="I43" s="129">
        <v>1.651</v>
      </c>
      <c r="J43" s="129">
        <v>1.795</v>
      </c>
      <c r="K43" s="32"/>
    </row>
    <row r="44" spans="1:11" s="33" customFormat="1" ht="11.25" customHeight="1">
      <c r="A44" s="35" t="s">
        <v>34</v>
      </c>
      <c r="B44" s="29"/>
      <c r="C44" s="30">
        <v>268</v>
      </c>
      <c r="D44" s="30">
        <v>194</v>
      </c>
      <c r="E44" s="30">
        <v>300</v>
      </c>
      <c r="F44" s="31"/>
      <c r="G44" s="31"/>
      <c r="H44" s="129">
        <v>0.733</v>
      </c>
      <c r="I44" s="129">
        <v>0.526</v>
      </c>
      <c r="J44" s="129">
        <v>0.75</v>
      </c>
      <c r="K44" s="32"/>
    </row>
    <row r="45" spans="1:11" s="33" customFormat="1" ht="11.25" customHeight="1">
      <c r="A45" s="35" t="s">
        <v>35</v>
      </c>
      <c r="B45" s="29"/>
      <c r="C45" s="30">
        <v>3140</v>
      </c>
      <c r="D45" s="30">
        <v>3944</v>
      </c>
      <c r="E45" s="30">
        <v>4400</v>
      </c>
      <c r="F45" s="31"/>
      <c r="G45" s="31"/>
      <c r="H45" s="129">
        <v>6.31</v>
      </c>
      <c r="I45" s="129">
        <v>6.302</v>
      </c>
      <c r="J45" s="129">
        <v>6.656</v>
      </c>
      <c r="K45" s="32"/>
    </row>
    <row r="46" spans="1:11" s="33" customFormat="1" ht="11.25" customHeight="1">
      <c r="A46" s="35" t="s">
        <v>36</v>
      </c>
      <c r="B46" s="29"/>
      <c r="C46" s="30">
        <v>547</v>
      </c>
      <c r="D46" s="30">
        <v>810</v>
      </c>
      <c r="E46" s="30">
        <v>1000</v>
      </c>
      <c r="F46" s="31"/>
      <c r="G46" s="31"/>
      <c r="H46" s="129">
        <v>1.094</v>
      </c>
      <c r="I46" s="129">
        <v>2.025</v>
      </c>
      <c r="J46" s="129">
        <v>1.96</v>
      </c>
      <c r="K46" s="32"/>
    </row>
    <row r="47" spans="1:11" s="33" customFormat="1" ht="11.25" customHeight="1">
      <c r="A47" s="35" t="s">
        <v>37</v>
      </c>
      <c r="B47" s="29"/>
      <c r="C47" s="30">
        <v>464</v>
      </c>
      <c r="D47" s="30">
        <v>464</v>
      </c>
      <c r="E47" s="30">
        <v>470</v>
      </c>
      <c r="F47" s="31"/>
      <c r="G47" s="31"/>
      <c r="H47" s="129">
        <v>1.658</v>
      </c>
      <c r="I47" s="129">
        <v>0.876</v>
      </c>
      <c r="J47" s="129">
        <v>0.98</v>
      </c>
      <c r="K47" s="32"/>
    </row>
    <row r="48" spans="1:11" s="33" customFormat="1" ht="11.25" customHeight="1">
      <c r="A48" s="35" t="s">
        <v>38</v>
      </c>
      <c r="B48" s="29"/>
      <c r="C48" s="30">
        <v>3521</v>
      </c>
      <c r="D48" s="30">
        <v>3379</v>
      </c>
      <c r="E48" s="30">
        <v>3400</v>
      </c>
      <c r="F48" s="31"/>
      <c r="G48" s="31"/>
      <c r="H48" s="129">
        <v>12.818</v>
      </c>
      <c r="I48" s="129">
        <v>6.565</v>
      </c>
      <c r="J48" s="129">
        <v>12.6</v>
      </c>
      <c r="K48" s="32"/>
    </row>
    <row r="49" spans="1:11" s="33" customFormat="1" ht="11.25" customHeight="1">
      <c r="A49" s="35" t="s">
        <v>39</v>
      </c>
      <c r="B49" s="29"/>
      <c r="C49" s="30">
        <v>5349</v>
      </c>
      <c r="D49" s="30">
        <v>4551</v>
      </c>
      <c r="E49" s="30">
        <v>6400</v>
      </c>
      <c r="F49" s="31"/>
      <c r="G49" s="31"/>
      <c r="H49" s="129">
        <v>16.584</v>
      </c>
      <c r="I49" s="129">
        <v>12.395</v>
      </c>
      <c r="J49" s="129">
        <v>17.2</v>
      </c>
      <c r="K49" s="32"/>
    </row>
    <row r="50" spans="1:11" s="42" customFormat="1" ht="11.25" customHeight="1">
      <c r="A50" s="43" t="s">
        <v>40</v>
      </c>
      <c r="B50" s="37"/>
      <c r="C50" s="38">
        <v>16388</v>
      </c>
      <c r="D50" s="38">
        <v>16347</v>
      </c>
      <c r="E50" s="38">
        <v>19150</v>
      </c>
      <c r="F50" s="39">
        <f>IF(D50&gt;0,100*E50/D50,0)</f>
        <v>117.14687710283232</v>
      </c>
      <c r="G50" s="40"/>
      <c r="H50" s="127">
        <v>45.655</v>
      </c>
      <c r="I50" s="128">
        <v>33.811</v>
      </c>
      <c r="J50" s="128">
        <v>46.431</v>
      </c>
      <c r="K50" s="41">
        <f>IF(I50&gt;0,100*J50/I50,0)</f>
        <v>137.32513087456744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182</v>
      </c>
      <c r="D52" s="38">
        <v>182</v>
      </c>
      <c r="E52" s="38">
        <v>182</v>
      </c>
      <c r="F52" s="39">
        <f>IF(D52&gt;0,100*E52/D52,0)</f>
        <v>100</v>
      </c>
      <c r="G52" s="40"/>
      <c r="H52" s="127">
        <v>0.272</v>
      </c>
      <c r="I52" s="128">
        <v>0.272</v>
      </c>
      <c r="J52" s="128">
        <v>0.272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1911</v>
      </c>
      <c r="D54" s="30">
        <v>2300</v>
      </c>
      <c r="E54" s="30">
        <v>1500</v>
      </c>
      <c r="F54" s="31"/>
      <c r="G54" s="31"/>
      <c r="H54" s="129">
        <v>5.351</v>
      </c>
      <c r="I54" s="129">
        <v>6.21</v>
      </c>
      <c r="J54" s="129">
        <v>4.2</v>
      </c>
      <c r="K54" s="32"/>
    </row>
    <row r="55" spans="1:11" s="33" customFormat="1" ht="11.25" customHeight="1">
      <c r="A55" s="35" t="s">
        <v>43</v>
      </c>
      <c r="B55" s="29"/>
      <c r="C55" s="30">
        <v>92</v>
      </c>
      <c r="D55" s="30">
        <v>116</v>
      </c>
      <c r="E55" s="30">
        <v>120</v>
      </c>
      <c r="F55" s="31"/>
      <c r="G55" s="31"/>
      <c r="H55" s="129">
        <v>0.14</v>
      </c>
      <c r="I55" s="129">
        <v>0.174</v>
      </c>
      <c r="J55" s="129">
        <v>0.18</v>
      </c>
      <c r="K55" s="32"/>
    </row>
    <row r="56" spans="1:11" s="33" customFormat="1" ht="11.25" customHeight="1">
      <c r="A56" s="35" t="s">
        <v>44</v>
      </c>
      <c r="B56" s="29"/>
      <c r="C56" s="30">
        <v>142</v>
      </c>
      <c r="D56" s="30">
        <v>220</v>
      </c>
      <c r="E56" s="30">
        <v>200</v>
      </c>
      <c r="F56" s="31"/>
      <c r="G56" s="31"/>
      <c r="H56" s="129">
        <v>0.284</v>
      </c>
      <c r="I56" s="129">
        <v>0.27</v>
      </c>
      <c r="J56" s="129">
        <v>0.394</v>
      </c>
      <c r="K56" s="32"/>
    </row>
    <row r="57" spans="1:11" s="33" customFormat="1" ht="11.25" customHeight="1">
      <c r="A57" s="35" t="s">
        <v>45</v>
      </c>
      <c r="B57" s="29"/>
      <c r="C57" s="30">
        <v>857</v>
      </c>
      <c r="D57" s="30">
        <v>1675</v>
      </c>
      <c r="E57" s="30">
        <v>1675</v>
      </c>
      <c r="F57" s="31"/>
      <c r="G57" s="31"/>
      <c r="H57" s="129">
        <v>3.041</v>
      </c>
      <c r="I57" s="129">
        <v>5.867</v>
      </c>
      <c r="J57" s="129">
        <v>5.8625</v>
      </c>
      <c r="K57" s="32"/>
    </row>
    <row r="58" spans="1:11" s="33" customFormat="1" ht="11.25" customHeight="1">
      <c r="A58" s="35" t="s">
        <v>46</v>
      </c>
      <c r="B58" s="29"/>
      <c r="C58" s="30">
        <v>1206</v>
      </c>
      <c r="D58" s="30">
        <v>1280</v>
      </c>
      <c r="E58" s="30">
        <v>1319</v>
      </c>
      <c r="F58" s="31"/>
      <c r="G58" s="31"/>
      <c r="H58" s="129">
        <v>4.246</v>
      </c>
      <c r="I58" s="129">
        <v>4.005</v>
      </c>
      <c r="J58" s="129">
        <v>4.378</v>
      </c>
      <c r="K58" s="32"/>
    </row>
    <row r="59" spans="1:11" s="42" customFormat="1" ht="11.25" customHeight="1">
      <c r="A59" s="36" t="s">
        <v>47</v>
      </c>
      <c r="B59" s="37"/>
      <c r="C59" s="38">
        <v>4208</v>
      </c>
      <c r="D59" s="38">
        <v>5591</v>
      </c>
      <c r="E59" s="38">
        <v>4814</v>
      </c>
      <c r="F59" s="39">
        <f>IF(D59&gt;0,100*E59/D59,0)</f>
        <v>86.10266499731712</v>
      </c>
      <c r="G59" s="40"/>
      <c r="H59" s="127">
        <v>13.062</v>
      </c>
      <c r="I59" s="128">
        <v>16.526</v>
      </c>
      <c r="J59" s="128">
        <v>15.0145</v>
      </c>
      <c r="K59" s="41">
        <f>IF(I59&gt;0,100*J59/I59,0)</f>
        <v>90.8538061236839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336</v>
      </c>
      <c r="D68" s="30">
        <v>140</v>
      </c>
      <c r="E68" s="30">
        <v>140</v>
      </c>
      <c r="F68" s="31"/>
      <c r="G68" s="31"/>
      <c r="H68" s="129">
        <v>0.478</v>
      </c>
      <c r="I68" s="129">
        <v>0.4</v>
      </c>
      <c r="J68" s="129">
        <v>0.4</v>
      </c>
      <c r="K68" s="32"/>
    </row>
    <row r="69" spans="1:11" s="33" customFormat="1" ht="11.25" customHeight="1">
      <c r="A69" s="35" t="s">
        <v>54</v>
      </c>
      <c r="B69" s="29"/>
      <c r="C69" s="30"/>
      <c r="D69" s="30">
        <v>7</v>
      </c>
      <c r="E69" s="30"/>
      <c r="F69" s="31"/>
      <c r="G69" s="31"/>
      <c r="H69" s="129"/>
      <c r="I69" s="129">
        <v>0.02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336</v>
      </c>
      <c r="D70" s="38">
        <v>147</v>
      </c>
      <c r="E70" s="38">
        <v>140</v>
      </c>
      <c r="F70" s="39">
        <f>IF(D70&gt;0,100*E70/D70,0)</f>
        <v>95.23809523809524</v>
      </c>
      <c r="G70" s="40"/>
      <c r="H70" s="127">
        <v>0.478</v>
      </c>
      <c r="I70" s="128">
        <v>0.42000000000000004</v>
      </c>
      <c r="J70" s="128">
        <v>0.4</v>
      </c>
      <c r="K70" s="41">
        <f>IF(I70&gt;0,100*J70/I70,0)</f>
        <v>95.23809523809523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89</v>
      </c>
      <c r="D73" s="30">
        <v>70</v>
      </c>
      <c r="E73" s="30">
        <v>50</v>
      </c>
      <c r="F73" s="31"/>
      <c r="G73" s="31"/>
      <c r="H73" s="129">
        <v>0.094</v>
      </c>
      <c r="I73" s="129">
        <v>0.072</v>
      </c>
      <c r="J73" s="129">
        <v>0.05</v>
      </c>
      <c r="K73" s="32"/>
    </row>
    <row r="74" spans="1:11" s="33" customFormat="1" ht="11.25" customHeight="1">
      <c r="A74" s="35" t="s">
        <v>58</v>
      </c>
      <c r="B74" s="29"/>
      <c r="C74" s="30">
        <v>72</v>
      </c>
      <c r="D74" s="30">
        <v>257</v>
      </c>
      <c r="E74" s="30">
        <v>260</v>
      </c>
      <c r="F74" s="31"/>
      <c r="G74" s="31"/>
      <c r="H74" s="129">
        <v>0.064</v>
      </c>
      <c r="I74" s="129">
        <v>0.312</v>
      </c>
      <c r="J74" s="129">
        <v>0.312</v>
      </c>
      <c r="K74" s="32"/>
    </row>
    <row r="75" spans="1:11" s="33" customFormat="1" ht="11.25" customHeight="1">
      <c r="A75" s="35" t="s">
        <v>59</v>
      </c>
      <c r="B75" s="29"/>
      <c r="C75" s="30">
        <v>10</v>
      </c>
      <c r="D75" s="30">
        <v>10</v>
      </c>
      <c r="E75" s="30"/>
      <c r="F75" s="31"/>
      <c r="G75" s="31"/>
      <c r="H75" s="129">
        <v>0.02</v>
      </c>
      <c r="I75" s="129">
        <v>0.014</v>
      </c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>
        <v>46</v>
      </c>
      <c r="E76" s="30">
        <v>50</v>
      </c>
      <c r="F76" s="31"/>
      <c r="G76" s="31"/>
      <c r="H76" s="129"/>
      <c r="I76" s="129">
        <v>0.07</v>
      </c>
      <c r="J76" s="129">
        <v>0.075</v>
      </c>
      <c r="K76" s="32"/>
    </row>
    <row r="77" spans="1:11" s="33" customFormat="1" ht="11.25" customHeight="1">
      <c r="A77" s="35" t="s">
        <v>61</v>
      </c>
      <c r="B77" s="29"/>
      <c r="C77" s="30">
        <v>48</v>
      </c>
      <c r="D77" s="30">
        <v>49</v>
      </c>
      <c r="E77" s="30">
        <v>49</v>
      </c>
      <c r="F77" s="31"/>
      <c r="G77" s="31"/>
      <c r="H77" s="129">
        <v>0.057</v>
      </c>
      <c r="I77" s="129">
        <v>0.056</v>
      </c>
      <c r="J77" s="129">
        <v>0.057</v>
      </c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>
        <v>878</v>
      </c>
      <c r="D79" s="30">
        <v>622</v>
      </c>
      <c r="E79" s="30">
        <v>750</v>
      </c>
      <c r="F79" s="31"/>
      <c r="G79" s="31"/>
      <c r="H79" s="129">
        <v>1.27</v>
      </c>
      <c r="I79" s="129">
        <v>1.766</v>
      </c>
      <c r="J79" s="129">
        <v>1.7</v>
      </c>
      <c r="K79" s="32"/>
    </row>
    <row r="80" spans="1:11" s="42" customFormat="1" ht="11.25" customHeight="1">
      <c r="A80" s="43" t="s">
        <v>64</v>
      </c>
      <c r="B80" s="37"/>
      <c r="C80" s="38">
        <v>1097</v>
      </c>
      <c r="D80" s="38">
        <v>1054</v>
      </c>
      <c r="E80" s="38">
        <v>1159</v>
      </c>
      <c r="F80" s="39">
        <f>IF(D80&gt;0,100*E80/D80,0)</f>
        <v>109.96204933586338</v>
      </c>
      <c r="G80" s="40"/>
      <c r="H80" s="127">
        <v>1.505</v>
      </c>
      <c r="I80" s="128">
        <v>2.29</v>
      </c>
      <c r="J80" s="128">
        <v>2.194</v>
      </c>
      <c r="K80" s="41">
        <f>IF(I80&gt;0,100*J80/I80,0)</f>
        <v>95.80786026200873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42549</v>
      </c>
      <c r="D86" s="30">
        <v>42985</v>
      </c>
      <c r="E86" s="30">
        <v>45376</v>
      </c>
      <c r="F86" s="31">
        <f>IF(D86&gt;0,100*E86/D86,0)</f>
        <v>105.5624054902873</v>
      </c>
      <c r="G86" s="31"/>
      <c r="H86" s="129">
        <v>113.21199999999999</v>
      </c>
      <c r="I86" s="129">
        <v>105.64700000000002</v>
      </c>
      <c r="J86" s="129">
        <v>118.59050000000002</v>
      </c>
      <c r="K86" s="32">
        <f>IF(I86&gt;0,100*J86/I86,0)</f>
        <v>112.25164936060655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42549</v>
      </c>
      <c r="D89" s="53">
        <v>42985</v>
      </c>
      <c r="E89" s="53">
        <v>45376</v>
      </c>
      <c r="F89" s="54">
        <f>IF(D89&gt;0,100*E89/D89,0)</f>
        <v>105.5624054902873</v>
      </c>
      <c r="G89" s="40"/>
      <c r="H89" s="132">
        <v>113.21199999999999</v>
      </c>
      <c r="I89" s="133">
        <v>105.64700000000002</v>
      </c>
      <c r="J89" s="133">
        <v>118.59050000000002</v>
      </c>
      <c r="K89" s="54">
        <f>IF(I89&gt;0,100*J89/I89,0)</f>
        <v>112.25164936060655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5"/>
  <sheetViews>
    <sheetView showZeros="0" view="pageBreakPreview" zoomScale="90" zoomScaleSheetLayoutView="90" zoomScalePageLayoutView="0" workbookViewId="0" topLeftCell="L49">
      <selection activeCell="Z64" sqref="Z64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00390625" style="65" customWidth="1"/>
    <col min="15" max="15" width="16.8515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114</v>
      </c>
      <c r="B2" s="67"/>
      <c r="C2" s="67"/>
      <c r="D2" s="67"/>
      <c r="E2" s="67"/>
      <c r="F2" s="67"/>
      <c r="G2" s="67"/>
      <c r="H2" s="67"/>
      <c r="J2" s="68" t="s">
        <v>115</v>
      </c>
      <c r="M2" s="68" t="s">
        <v>122</v>
      </c>
      <c r="O2" s="66" t="s">
        <v>114</v>
      </c>
      <c r="P2" s="67"/>
      <c r="Q2" s="67"/>
      <c r="R2" s="67"/>
      <c r="S2" s="67"/>
      <c r="T2" s="67"/>
      <c r="U2" s="67"/>
      <c r="V2" s="67"/>
      <c r="X2" s="68" t="s">
        <v>115</v>
      </c>
      <c r="AA2" s="68" t="s">
        <v>122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7" t="s">
        <v>116</v>
      </c>
      <c r="E4" s="188"/>
      <c r="F4" s="188"/>
      <c r="G4" s="188"/>
      <c r="H4" s="189"/>
      <c r="J4" s="187" t="s">
        <v>117</v>
      </c>
      <c r="K4" s="188"/>
      <c r="L4" s="188"/>
      <c r="M4" s="188"/>
      <c r="N4" s="189"/>
      <c r="O4" s="69"/>
      <c r="P4" s="70"/>
      <c r="Q4" s="71"/>
      <c r="R4" s="187" t="s">
        <v>116</v>
      </c>
      <c r="S4" s="188"/>
      <c r="T4" s="188"/>
      <c r="U4" s="188"/>
      <c r="V4" s="189"/>
      <c r="X4" s="187" t="s">
        <v>117</v>
      </c>
      <c r="Y4" s="188"/>
      <c r="Z4" s="188"/>
      <c r="AA4" s="188"/>
      <c r="AB4" s="189"/>
    </row>
    <row r="5" spans="1:28" s="68" customFormat="1" ht="9.75">
      <c r="A5" s="72" t="s">
        <v>118</v>
      </c>
      <c r="B5" s="73"/>
      <c r="C5" s="71"/>
      <c r="D5" s="69"/>
      <c r="E5" s="74" t="s">
        <v>283</v>
      </c>
      <c r="F5" s="74" t="s">
        <v>119</v>
      </c>
      <c r="G5" s="74" t="s">
        <v>120</v>
      </c>
      <c r="H5" s="75">
        <f>G6</f>
        <v>2015</v>
      </c>
      <c r="J5" s="69"/>
      <c r="K5" s="74" t="s">
        <v>283</v>
      </c>
      <c r="L5" s="74" t="s">
        <v>119</v>
      </c>
      <c r="M5" s="74" t="s">
        <v>120</v>
      </c>
      <c r="N5" s="75">
        <f>M6</f>
        <v>2015</v>
      </c>
      <c r="O5" s="72" t="s">
        <v>118</v>
      </c>
      <c r="P5" s="73"/>
      <c r="Q5" s="71"/>
      <c r="R5" s="69"/>
      <c r="S5" s="74" t="s">
        <v>283</v>
      </c>
      <c r="T5" s="74" t="s">
        <v>119</v>
      </c>
      <c r="U5" s="74" t="s">
        <v>120</v>
      </c>
      <c r="V5" s="75">
        <f>U6</f>
        <v>2015</v>
      </c>
      <c r="X5" s="69"/>
      <c r="Y5" s="74" t="s">
        <v>283</v>
      </c>
      <c r="Z5" s="74" t="s">
        <v>119</v>
      </c>
      <c r="AA5" s="74" t="s">
        <v>120</v>
      </c>
      <c r="AB5" s="75">
        <f>AA6</f>
        <v>2015</v>
      </c>
    </row>
    <row r="6" spans="1:28" s="68" customFormat="1" ht="23.25" customHeight="1" thickBot="1">
      <c r="A6" s="76"/>
      <c r="B6" s="77"/>
      <c r="C6" s="78"/>
      <c r="D6" s="79" t="s">
        <v>121</v>
      </c>
      <c r="E6" s="80">
        <f>G6-2</f>
        <v>2013</v>
      </c>
      <c r="F6" s="80">
        <f>G6-1</f>
        <v>2014</v>
      </c>
      <c r="G6" s="80">
        <v>2015</v>
      </c>
      <c r="H6" s="81" t="str">
        <f>CONCATENATE(F6,"=100")</f>
        <v>2014=100</v>
      </c>
      <c r="I6" s="82"/>
      <c r="J6" s="79" t="s">
        <v>121</v>
      </c>
      <c r="K6" s="80">
        <f>M6-2</f>
        <v>2013</v>
      </c>
      <c r="L6" s="80">
        <f>M6-1</f>
        <v>2014</v>
      </c>
      <c r="M6" s="80">
        <v>2015</v>
      </c>
      <c r="N6" s="81" t="str">
        <f>CONCATENATE(L6,"=100")</f>
        <v>2014=100</v>
      </c>
      <c r="O6" s="76"/>
      <c r="P6" s="77"/>
      <c r="Q6" s="78"/>
      <c r="R6" s="79" t="s">
        <v>121</v>
      </c>
      <c r="S6" s="80">
        <f>U6-2</f>
        <v>2013</v>
      </c>
      <c r="T6" s="80">
        <f>U6-1</f>
        <v>2014</v>
      </c>
      <c r="U6" s="80">
        <v>2015</v>
      </c>
      <c r="V6" s="81" t="str">
        <f>CONCATENATE(T6,"=100")</f>
        <v>2014=100</v>
      </c>
      <c r="W6" s="82"/>
      <c r="X6" s="79" t="s">
        <v>121</v>
      </c>
      <c r="Y6" s="80">
        <f>AA6-2</f>
        <v>2013</v>
      </c>
      <c r="Z6" s="80">
        <f>AA6-1</f>
        <v>2014</v>
      </c>
      <c r="AA6" s="80">
        <v>2015</v>
      </c>
      <c r="AB6" s="81" t="str">
        <f>CONCATENATE(Z6,"=100")</f>
        <v>2014=100</v>
      </c>
    </row>
    <row r="7" spans="1:28" s="89" customFormat="1" ht="6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6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125</v>
      </c>
      <c r="B9" s="83"/>
      <c r="C9" s="83"/>
      <c r="D9" s="103"/>
      <c r="E9" s="85"/>
      <c r="F9" s="85"/>
      <c r="G9" s="85"/>
      <c r="H9" s="85">
        <f aca="true" t="shared" si="0" ref="H9:H22">IF(AND(F9&gt;0,G9&gt;0),G9*100/F9,"")</f>
      </c>
      <c r="I9" s="86"/>
      <c r="J9" s="104"/>
      <c r="K9" s="87"/>
      <c r="L9" s="87"/>
      <c r="M9" s="87"/>
      <c r="N9" s="87">
        <f aca="true" t="shared" si="1" ref="N9:N22">IF(AND(L9&gt;0,M9&gt;0),M9*100/L9,"")</f>
      </c>
      <c r="O9" s="83" t="s">
        <v>123</v>
      </c>
      <c r="P9" s="83"/>
      <c r="Q9" s="83"/>
      <c r="R9" s="103"/>
      <c r="S9" s="85"/>
      <c r="T9" s="85"/>
      <c r="U9" s="85"/>
      <c r="V9" s="85">
        <f aca="true" t="shared" si="2" ref="V9:V18">IF(AND(T9&gt;0,U9&gt;0),U9*100/T9,"")</f>
      </c>
      <c r="W9" s="86"/>
      <c r="X9" s="104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126</v>
      </c>
      <c r="B10" s="85"/>
      <c r="C10" s="85"/>
      <c r="D10" s="103">
        <v>3</v>
      </c>
      <c r="E10" s="92">
        <v>1781.58</v>
      </c>
      <c r="F10" s="92">
        <v>1871.65628</v>
      </c>
      <c r="G10" s="92">
        <v>1853.8432845937862</v>
      </c>
      <c r="H10" s="92">
        <f t="shared" si="0"/>
        <v>99.04827635305914</v>
      </c>
      <c r="I10" s="87"/>
      <c r="J10" s="104"/>
      <c r="K10" s="88">
        <v>6811.661000000001</v>
      </c>
      <c r="L10" s="88">
        <v>5698.594236452742</v>
      </c>
      <c r="M10" s="88"/>
      <c r="N10" s="87">
        <f t="shared" si="1"/>
      </c>
      <c r="O10" s="83" t="s">
        <v>187</v>
      </c>
      <c r="P10" s="85"/>
      <c r="Q10" s="85"/>
      <c r="R10" s="103">
        <v>3</v>
      </c>
      <c r="S10" s="92">
        <v>5.343</v>
      </c>
      <c r="T10" s="92">
        <v>5.193</v>
      </c>
      <c r="U10" s="92">
        <v>5.827</v>
      </c>
      <c r="V10" s="92">
        <f t="shared" si="2"/>
        <v>112.20874253803198</v>
      </c>
      <c r="W10" s="87"/>
      <c r="X10" s="104">
        <v>3</v>
      </c>
      <c r="Y10" s="88">
        <v>45.484</v>
      </c>
      <c r="Z10" s="88">
        <v>45.503</v>
      </c>
      <c r="AA10" s="88">
        <v>49.508205000000004</v>
      </c>
      <c r="AB10" s="88">
        <f t="shared" si="3"/>
        <v>108.8020679955168</v>
      </c>
    </row>
    <row r="11" spans="1:28" s="89" customFormat="1" ht="11.25" customHeight="1">
      <c r="A11" s="83" t="s">
        <v>127</v>
      </c>
      <c r="B11" s="85"/>
      <c r="C11" s="85"/>
      <c r="D11" s="103">
        <v>3</v>
      </c>
      <c r="E11" s="92">
        <v>343.389</v>
      </c>
      <c r="F11" s="92">
        <v>295.70126</v>
      </c>
      <c r="G11" s="92">
        <v>311.479</v>
      </c>
      <c r="H11" s="92">
        <f t="shared" si="0"/>
        <v>105.33570266153076</v>
      </c>
      <c r="I11" s="87"/>
      <c r="J11" s="104"/>
      <c r="K11" s="88">
        <v>933.268</v>
      </c>
      <c r="L11" s="88">
        <v>789.2381965069352</v>
      </c>
      <c r="M11" s="88"/>
      <c r="N11" s="87">
        <f t="shared" si="1"/>
      </c>
      <c r="O11" s="83" t="s">
        <v>294</v>
      </c>
      <c r="P11" s="85"/>
      <c r="Q11" s="85"/>
      <c r="R11" s="103"/>
      <c r="S11" s="92">
        <v>36.4</v>
      </c>
      <c r="T11" s="92">
        <v>24.9</v>
      </c>
      <c r="U11" s="92">
        <v>0</v>
      </c>
      <c r="V11" s="92">
        <f t="shared" si="2"/>
      </c>
      <c r="W11" s="87"/>
      <c r="X11" s="104"/>
      <c r="Y11" s="88">
        <v>8.893</v>
      </c>
      <c r="Z11" s="88">
        <v>6.340999999999999</v>
      </c>
      <c r="AA11" s="88">
        <v>0</v>
      </c>
      <c r="AB11" s="88">
        <f t="shared" si="3"/>
      </c>
    </row>
    <row r="12" spans="1:28" ht="11.25">
      <c r="A12" s="83" t="s">
        <v>128</v>
      </c>
      <c r="B12" s="85"/>
      <c r="C12" s="85"/>
      <c r="D12" s="103">
        <v>3</v>
      </c>
      <c r="E12" s="92">
        <v>2124.969</v>
      </c>
      <c r="F12" s="92">
        <v>2167.35754</v>
      </c>
      <c r="G12" s="92">
        <v>2165.322284593786</v>
      </c>
      <c r="H12" s="92">
        <f t="shared" si="0"/>
        <v>99.90609507805465</v>
      </c>
      <c r="I12" s="87"/>
      <c r="J12" s="104"/>
      <c r="K12" s="88">
        <v>7744.929</v>
      </c>
      <c r="L12" s="88">
        <v>6487.832432959678</v>
      </c>
      <c r="M12" s="88"/>
      <c r="N12" s="87">
        <f t="shared" si="1"/>
      </c>
      <c r="O12" s="83" t="s">
        <v>188</v>
      </c>
      <c r="P12" s="85"/>
      <c r="Q12" s="85"/>
      <c r="R12" s="103">
        <v>10</v>
      </c>
      <c r="S12" s="92">
        <v>2.231</v>
      </c>
      <c r="T12" s="92">
        <v>2.443</v>
      </c>
      <c r="U12" s="92">
        <v>2.404</v>
      </c>
      <c r="V12" s="92">
        <f t="shared" si="2"/>
        <v>98.40360212853048</v>
      </c>
      <c r="W12" s="87"/>
      <c r="X12" s="104">
        <v>3</v>
      </c>
      <c r="Y12" s="88">
        <v>58.687000000000005</v>
      </c>
      <c r="Z12" s="88">
        <v>61.623</v>
      </c>
      <c r="AA12" s="88">
        <v>68.53802</v>
      </c>
      <c r="AB12" s="88">
        <f t="shared" si="3"/>
        <v>111.2214919753988</v>
      </c>
    </row>
    <row r="13" spans="1:28" s="68" customFormat="1" ht="11.25">
      <c r="A13" s="83" t="s">
        <v>129</v>
      </c>
      <c r="B13" s="85"/>
      <c r="C13" s="85"/>
      <c r="D13" s="103">
        <v>3</v>
      </c>
      <c r="E13" s="92">
        <v>424.153</v>
      </c>
      <c r="F13" s="92">
        <v>370.44419271586855</v>
      </c>
      <c r="G13" s="92">
        <v>433.026</v>
      </c>
      <c r="H13" s="92">
        <f t="shared" si="0"/>
        <v>116.89372070468164</v>
      </c>
      <c r="I13" s="87"/>
      <c r="J13" s="104"/>
      <c r="K13" s="88">
        <v>1187.3500000000001</v>
      </c>
      <c r="L13" s="88">
        <v>708.3443278497158</v>
      </c>
      <c r="M13" s="88"/>
      <c r="N13" s="87">
        <f t="shared" si="1"/>
      </c>
      <c r="O13" s="83" t="s">
        <v>189</v>
      </c>
      <c r="P13" s="85"/>
      <c r="Q13" s="85"/>
      <c r="R13" s="103">
        <v>3</v>
      </c>
      <c r="S13" s="92">
        <v>3.002</v>
      </c>
      <c r="T13" s="92">
        <v>3.251</v>
      </c>
      <c r="U13" s="92">
        <v>3.32835</v>
      </c>
      <c r="V13" s="92">
        <f t="shared" si="2"/>
        <v>102.37926791756382</v>
      </c>
      <c r="W13" s="87"/>
      <c r="X13" s="104"/>
      <c r="Y13" s="88">
        <v>55.93790916666667</v>
      </c>
      <c r="Z13" s="88">
        <v>61.08946666666667</v>
      </c>
      <c r="AA13" s="88"/>
      <c r="AB13" s="88">
        <f t="shared" si="3"/>
      </c>
    </row>
    <row r="14" spans="1:28" s="68" customFormat="1" ht="12" customHeight="1">
      <c r="A14" s="83" t="s">
        <v>130</v>
      </c>
      <c r="B14" s="85"/>
      <c r="C14" s="85"/>
      <c r="D14" s="103">
        <v>4</v>
      </c>
      <c r="E14" s="92">
        <v>2360.129</v>
      </c>
      <c r="F14" s="92">
        <v>2415.3385652841316</v>
      </c>
      <c r="G14" s="92">
        <v>2348.573</v>
      </c>
      <c r="H14" s="92">
        <f t="shared" si="0"/>
        <v>97.23576784456809</v>
      </c>
      <c r="I14" s="87"/>
      <c r="J14" s="104"/>
      <c r="K14" s="88">
        <v>8817.648000000001</v>
      </c>
      <c r="L14" s="88">
        <v>6225.109952219779</v>
      </c>
      <c r="M14" s="88"/>
      <c r="N14" s="87">
        <f t="shared" si="1"/>
      </c>
      <c r="O14" s="83" t="s">
        <v>295</v>
      </c>
      <c r="P14" s="85"/>
      <c r="Q14" s="85"/>
      <c r="R14" s="103">
        <v>2</v>
      </c>
      <c r="S14" s="92">
        <v>48.361</v>
      </c>
      <c r="T14" s="92">
        <v>45.6</v>
      </c>
      <c r="U14" s="92">
        <v>47.191</v>
      </c>
      <c r="V14" s="92">
        <f t="shared" si="2"/>
        <v>103.4890350877193</v>
      </c>
      <c r="W14" s="87"/>
      <c r="X14" s="104">
        <v>4</v>
      </c>
      <c r="Y14" s="88">
        <v>134.868</v>
      </c>
      <c r="Z14" s="88">
        <v>122.59799999999998</v>
      </c>
      <c r="AA14" s="88">
        <v>133.77</v>
      </c>
      <c r="AB14" s="88">
        <f t="shared" si="3"/>
        <v>109.11270983213431</v>
      </c>
    </row>
    <row r="15" spans="1:28" s="68" customFormat="1" ht="11.25">
      <c r="A15" s="83" t="s">
        <v>131</v>
      </c>
      <c r="B15" s="85"/>
      <c r="C15" s="85"/>
      <c r="D15" s="103">
        <v>4</v>
      </c>
      <c r="E15" s="92">
        <v>2784.282</v>
      </c>
      <c r="F15" s="92">
        <v>2785.782758</v>
      </c>
      <c r="G15" s="92">
        <v>2781.599</v>
      </c>
      <c r="H15" s="92">
        <f t="shared" si="0"/>
        <v>99.8498175068395</v>
      </c>
      <c r="I15" s="87"/>
      <c r="J15" s="104"/>
      <c r="K15" s="88">
        <v>10004.997999999998</v>
      </c>
      <c r="L15" s="88">
        <v>6933.454280069496</v>
      </c>
      <c r="M15" s="88"/>
      <c r="N15" s="87">
        <f t="shared" si="1"/>
      </c>
      <c r="O15" s="83" t="s">
        <v>296</v>
      </c>
      <c r="P15" s="85"/>
      <c r="Q15" s="85"/>
      <c r="R15" s="103">
        <v>3</v>
      </c>
      <c r="S15" s="92">
        <v>8.971</v>
      </c>
      <c r="T15" s="92">
        <v>8.480872</v>
      </c>
      <c r="U15" s="92">
        <v>9.85</v>
      </c>
      <c r="V15" s="92">
        <f t="shared" si="2"/>
        <v>116.14371729699494</v>
      </c>
      <c r="W15" s="87"/>
      <c r="X15" s="104">
        <v>4</v>
      </c>
      <c r="Y15" s="88">
        <v>14.838000000000003</v>
      </c>
      <c r="Z15" s="88">
        <v>15.192</v>
      </c>
      <c r="AA15" s="88">
        <v>15.63</v>
      </c>
      <c r="AB15" s="88">
        <f t="shared" si="3"/>
        <v>102.88309636650868</v>
      </c>
    </row>
    <row r="16" spans="1:28" s="68" customFormat="1" ht="11.25">
      <c r="A16" s="83" t="s">
        <v>132</v>
      </c>
      <c r="B16" s="85"/>
      <c r="C16" s="85"/>
      <c r="D16" s="103">
        <v>3</v>
      </c>
      <c r="E16" s="92">
        <v>444.474</v>
      </c>
      <c r="F16" s="92">
        <v>430.209002</v>
      </c>
      <c r="G16" s="92">
        <v>430.9248458966294</v>
      </c>
      <c r="H16" s="92">
        <f t="shared" si="0"/>
        <v>100.16639444858232</v>
      </c>
      <c r="I16" s="87"/>
      <c r="J16" s="104"/>
      <c r="K16" s="88">
        <v>957.6619999999999</v>
      </c>
      <c r="L16" s="88">
        <v>670.5175641164426</v>
      </c>
      <c r="M16" s="88"/>
      <c r="N16" s="87">
        <f t="shared" si="1"/>
      </c>
      <c r="O16" s="83" t="s">
        <v>190</v>
      </c>
      <c r="P16" s="85"/>
      <c r="Q16" s="85"/>
      <c r="R16" s="103"/>
      <c r="S16" s="92">
        <v>24.057</v>
      </c>
      <c r="T16" s="92">
        <v>26.749</v>
      </c>
      <c r="U16" s="92">
        <v>0</v>
      </c>
      <c r="V16" s="92">
        <f t="shared" si="2"/>
      </c>
      <c r="W16" s="87"/>
      <c r="X16" s="104"/>
      <c r="Y16" s="88">
        <v>400.94800000000004</v>
      </c>
      <c r="Z16" s="88">
        <v>435.03630000000004</v>
      </c>
      <c r="AA16" s="88">
        <v>0</v>
      </c>
      <c r="AB16" s="88">
        <f t="shared" si="3"/>
      </c>
    </row>
    <row r="17" spans="1:28" s="68" customFormat="1" ht="12" customHeight="1">
      <c r="A17" s="83" t="s">
        <v>133</v>
      </c>
      <c r="B17" s="85"/>
      <c r="C17" s="85"/>
      <c r="D17" s="103">
        <v>3</v>
      </c>
      <c r="E17" s="92">
        <v>155.634</v>
      </c>
      <c r="F17" s="92">
        <v>133.926</v>
      </c>
      <c r="G17" s="92">
        <v>142.19162714842108</v>
      </c>
      <c r="H17" s="92">
        <f t="shared" si="0"/>
        <v>106.17178676912705</v>
      </c>
      <c r="I17" s="87"/>
      <c r="J17" s="104"/>
      <c r="K17" s="88">
        <v>384.03</v>
      </c>
      <c r="L17" s="88">
        <v>228.77231094401427</v>
      </c>
      <c r="M17" s="88"/>
      <c r="N17" s="87">
        <f t="shared" si="1"/>
      </c>
      <c r="O17" s="83" t="s">
        <v>191</v>
      </c>
      <c r="P17" s="85"/>
      <c r="Q17" s="85"/>
      <c r="R17" s="103">
        <v>3</v>
      </c>
      <c r="S17" s="92">
        <v>1.539</v>
      </c>
      <c r="T17" s="92">
        <v>1.502</v>
      </c>
      <c r="U17" s="92">
        <v>1.655</v>
      </c>
      <c r="V17" s="92">
        <f t="shared" si="2"/>
        <v>110.18641810918776</v>
      </c>
      <c r="W17" s="87"/>
      <c r="X17" s="104">
        <v>3</v>
      </c>
      <c r="Y17" s="88">
        <v>75.328</v>
      </c>
      <c r="Z17" s="88">
        <v>70.60300000000001</v>
      </c>
      <c r="AA17" s="88">
        <v>85.45900000000002</v>
      </c>
      <c r="AB17" s="88">
        <f t="shared" si="3"/>
        <v>121.0415987989179</v>
      </c>
    </row>
    <row r="18" spans="1:28" s="89" customFormat="1" ht="11.25" customHeight="1">
      <c r="A18" s="83" t="s">
        <v>134</v>
      </c>
      <c r="B18" s="85"/>
      <c r="C18" s="85"/>
      <c r="D18" s="103">
        <v>3</v>
      </c>
      <c r="E18" s="92">
        <v>142.31</v>
      </c>
      <c r="F18" s="92">
        <v>192.96249799999998</v>
      </c>
      <c r="G18" s="92">
        <v>198.12</v>
      </c>
      <c r="H18" s="92">
        <f t="shared" si="0"/>
        <v>102.67280018317342</v>
      </c>
      <c r="I18" s="87"/>
      <c r="J18" s="104"/>
      <c r="K18" s="88">
        <v>394.75199999999995</v>
      </c>
      <c r="L18" s="88">
        <v>449.59890444118287</v>
      </c>
      <c r="M18" s="88"/>
      <c r="N18" s="87">
        <f t="shared" si="1"/>
      </c>
      <c r="O18" s="83" t="s">
        <v>192</v>
      </c>
      <c r="P18" s="85"/>
      <c r="Q18" s="85"/>
      <c r="R18" s="103">
        <v>3</v>
      </c>
      <c r="S18" s="92">
        <v>8.608</v>
      </c>
      <c r="T18" s="92">
        <v>8.977</v>
      </c>
      <c r="U18" s="92">
        <v>8.79</v>
      </c>
      <c r="V18" s="92">
        <f t="shared" si="2"/>
        <v>97.91689874122757</v>
      </c>
      <c r="W18" s="87"/>
      <c r="X18" s="104">
        <v>3</v>
      </c>
      <c r="Y18" s="88">
        <v>757.654</v>
      </c>
      <c r="Z18" s="88">
        <v>739.3389999999999</v>
      </c>
      <c r="AA18" s="88">
        <v>758.01731</v>
      </c>
      <c r="AB18" s="88">
        <f t="shared" si="3"/>
        <v>102.52635259332999</v>
      </c>
    </row>
    <row r="19" spans="1:28" s="89" customFormat="1" ht="11.25" customHeight="1">
      <c r="A19" s="83" t="s">
        <v>292</v>
      </c>
      <c r="B19" s="85"/>
      <c r="C19" s="85"/>
      <c r="D19" s="103"/>
      <c r="E19" s="92">
        <f>E12+E15+E16+E17+E18</f>
        <v>5651.669000000001</v>
      </c>
      <c r="F19" s="92">
        <f>F12+F15+F16+F17+F18</f>
        <v>5710.237798</v>
      </c>
      <c r="G19" s="92">
        <f>G12+G15+G16+G17+G18</f>
        <v>5718.157757638837</v>
      </c>
      <c r="H19" s="92">
        <f t="shared" si="0"/>
        <v>100.1386975449886</v>
      </c>
      <c r="I19" s="87"/>
      <c r="J19" s="104"/>
      <c r="K19" s="92">
        <f>K12+K15+K16+K17+K18</f>
        <v>19486.370999999996</v>
      </c>
      <c r="L19" s="92">
        <f>L12+L15+L16+L17+L18</f>
        <v>14770.175492530814</v>
      </c>
      <c r="M19" s="92">
        <f>M12+M15+M16+M17+M18</f>
        <v>0</v>
      </c>
      <c r="N19" s="87">
        <f t="shared" si="1"/>
      </c>
      <c r="O19" s="83" t="s">
        <v>297</v>
      </c>
      <c r="P19" s="85"/>
      <c r="Q19" s="85"/>
      <c r="R19" s="103">
        <v>4</v>
      </c>
      <c r="S19" s="92">
        <v>4.9</v>
      </c>
      <c r="T19" s="92">
        <v>5.7</v>
      </c>
      <c r="U19" s="92">
        <v>5.6</v>
      </c>
      <c r="V19" s="92">
        <f aca="true" t="shared" si="4" ref="V19:V26">IF(AND(T19&gt;0,U19&gt;0),U19*100/T19,"")</f>
        <v>98.24561403508771</v>
      </c>
      <c r="W19" s="87"/>
      <c r="X19" s="104"/>
      <c r="Y19" s="88">
        <v>0.5660000000000001</v>
      </c>
      <c r="Z19" s="88">
        <v>0.643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135</v>
      </c>
      <c r="B20" s="85"/>
      <c r="C20" s="85"/>
      <c r="D20" s="103"/>
      <c r="E20" s="92">
        <v>439.9581098192235</v>
      </c>
      <c r="F20" s="92">
        <v>433.8895542604908</v>
      </c>
      <c r="G20" s="92"/>
      <c r="H20" s="92">
        <f t="shared" si="0"/>
      </c>
      <c r="I20" s="87"/>
      <c r="J20" s="104"/>
      <c r="K20" s="88">
        <v>4930.187803307518</v>
      </c>
      <c r="L20" s="88">
        <v>4749.76185237516</v>
      </c>
      <c r="M20" s="88">
        <v>0</v>
      </c>
      <c r="N20" s="87">
        <f t="shared" si="1"/>
      </c>
      <c r="O20" s="83" t="s">
        <v>193</v>
      </c>
      <c r="P20" s="85"/>
      <c r="Q20" s="85"/>
      <c r="R20" s="103">
        <v>4</v>
      </c>
      <c r="S20" s="92">
        <v>3.647</v>
      </c>
      <c r="T20" s="92">
        <v>3.487143560002384</v>
      </c>
      <c r="U20" s="92">
        <v>3.369</v>
      </c>
      <c r="V20" s="92">
        <f t="shared" si="4"/>
        <v>96.61202477129152</v>
      </c>
      <c r="W20" s="87"/>
      <c r="X20" s="104">
        <v>4</v>
      </c>
      <c r="Y20" s="88">
        <v>206.06400000000005</v>
      </c>
      <c r="Z20" s="88">
        <v>211.18210000000002</v>
      </c>
      <c r="AA20" s="88">
        <v>210.510019</v>
      </c>
      <c r="AB20" s="88">
        <f t="shared" si="5"/>
        <v>99.68175285689458</v>
      </c>
    </row>
    <row r="21" spans="1:28" s="89" customFormat="1" ht="11.25" customHeight="1">
      <c r="A21" s="83" t="s">
        <v>136</v>
      </c>
      <c r="B21" s="85"/>
      <c r="C21" s="85"/>
      <c r="D21" s="103"/>
      <c r="E21" s="92">
        <v>8.97</v>
      </c>
      <c r="F21" s="92">
        <v>6.464792999999999</v>
      </c>
      <c r="G21" s="92"/>
      <c r="H21" s="92">
        <f t="shared" si="0"/>
      </c>
      <c r="I21" s="87"/>
      <c r="J21" s="104"/>
      <c r="K21" s="88">
        <v>45.085</v>
      </c>
      <c r="L21" s="88">
        <v>42.35309390865385</v>
      </c>
      <c r="M21" s="88">
        <v>0</v>
      </c>
      <c r="N21" s="87">
        <f t="shared" si="1"/>
      </c>
      <c r="O21" s="83" t="s">
        <v>194</v>
      </c>
      <c r="P21" s="85"/>
      <c r="Q21" s="85"/>
      <c r="R21" s="103"/>
      <c r="S21" s="92">
        <v>2.089</v>
      </c>
      <c r="T21" s="92">
        <v>2.239</v>
      </c>
      <c r="U21" s="92"/>
      <c r="V21" s="92">
        <f t="shared" si="4"/>
      </c>
      <c r="W21" s="87"/>
      <c r="X21" s="104"/>
      <c r="Y21" s="88">
        <v>55.123999999999995</v>
      </c>
      <c r="Z21" s="88">
        <v>61.06800000000001</v>
      </c>
      <c r="AA21" s="88">
        <v>0</v>
      </c>
      <c r="AB21" s="88">
        <f t="shared" si="5"/>
      </c>
    </row>
    <row r="22" spans="1:28" s="89" customFormat="1" ht="11.25" customHeight="1">
      <c r="A22" s="83" t="s">
        <v>137</v>
      </c>
      <c r="B22" s="85"/>
      <c r="C22" s="85"/>
      <c r="D22" s="103">
        <v>4</v>
      </c>
      <c r="E22" s="92">
        <v>112.146</v>
      </c>
      <c r="F22" s="92">
        <v>110.246</v>
      </c>
      <c r="G22" s="92">
        <v>111.55</v>
      </c>
      <c r="H22" s="92">
        <f t="shared" si="0"/>
        <v>101.18280935362735</v>
      </c>
      <c r="I22" s="87"/>
      <c r="J22" s="104"/>
      <c r="K22" s="88">
        <v>876.6310000000001</v>
      </c>
      <c r="L22" s="88">
        <v>863.6080000000001</v>
      </c>
      <c r="M22" s="88">
        <v>0</v>
      </c>
      <c r="N22" s="87">
        <f t="shared" si="1"/>
      </c>
      <c r="O22" s="83" t="s">
        <v>195</v>
      </c>
      <c r="P22" s="85"/>
      <c r="Q22" s="85"/>
      <c r="R22" s="103">
        <v>3</v>
      </c>
      <c r="S22" s="92">
        <v>9.559</v>
      </c>
      <c r="T22" s="92">
        <v>10.252125188318722</v>
      </c>
      <c r="U22" s="92">
        <v>10.162780996132627</v>
      </c>
      <c r="V22" s="92">
        <f t="shared" si="4"/>
        <v>99.12853003114034</v>
      </c>
      <c r="W22" s="87"/>
      <c r="X22" s="104">
        <v>4</v>
      </c>
      <c r="Y22" s="88">
        <v>488.4959999999999</v>
      </c>
      <c r="Z22" s="88">
        <v>456.70628000000005</v>
      </c>
      <c r="AA22" s="88">
        <v>461.185953</v>
      </c>
      <c r="AB22" s="88">
        <f t="shared" si="5"/>
        <v>100.98086520728376</v>
      </c>
    </row>
    <row r="23" spans="1:28" s="89" customFormat="1" ht="11.25" customHeight="1">
      <c r="A23" s="83"/>
      <c r="B23" s="85"/>
      <c r="C23" s="85"/>
      <c r="D23" s="103"/>
      <c r="E23" s="92"/>
      <c r="F23" s="92"/>
      <c r="G23" s="92"/>
      <c r="H23" s="92"/>
      <c r="I23" s="87"/>
      <c r="J23" s="104"/>
      <c r="K23" s="88"/>
      <c r="L23" s="88"/>
      <c r="M23" s="88"/>
      <c r="N23" s="87"/>
      <c r="O23" s="83" t="s">
        <v>196</v>
      </c>
      <c r="P23" s="85"/>
      <c r="Q23" s="85"/>
      <c r="R23" s="103">
        <v>3</v>
      </c>
      <c r="S23" s="92">
        <v>6.592</v>
      </c>
      <c r="T23" s="92">
        <v>6.580992912820229</v>
      </c>
      <c r="U23" s="92">
        <v>6.5200705470839955</v>
      </c>
      <c r="V23" s="92">
        <f t="shared" si="4"/>
        <v>99.07426787198702</v>
      </c>
      <c r="W23" s="87"/>
      <c r="X23" s="104">
        <v>1</v>
      </c>
      <c r="Y23" s="88">
        <v>372.61899999999997</v>
      </c>
      <c r="Z23" s="88">
        <v>332.23900000000003</v>
      </c>
      <c r="AA23" s="88">
        <v>360.4740352318996</v>
      </c>
      <c r="AB23" s="88">
        <f t="shared" si="5"/>
        <v>108.4984108523983</v>
      </c>
    </row>
    <row r="24" spans="1:28" s="89" customFormat="1" ht="11.25" customHeight="1">
      <c r="A24" s="83" t="s">
        <v>138</v>
      </c>
      <c r="B24" s="85"/>
      <c r="C24" s="85"/>
      <c r="D24" s="103"/>
      <c r="E24" s="92"/>
      <c r="F24" s="92"/>
      <c r="G24" s="92"/>
      <c r="H24" s="92"/>
      <c r="I24" s="87"/>
      <c r="J24" s="104"/>
      <c r="K24" s="88"/>
      <c r="L24" s="88"/>
      <c r="M24" s="88"/>
      <c r="N24" s="87"/>
      <c r="O24" s="83" t="s">
        <v>197</v>
      </c>
      <c r="P24" s="85"/>
      <c r="Q24" s="85"/>
      <c r="R24" s="103">
        <v>3</v>
      </c>
      <c r="S24" s="92">
        <v>7.162</v>
      </c>
      <c r="T24" s="92">
        <v>7.112649762385707</v>
      </c>
      <c r="U24" s="92">
        <v>6.933195177867483</v>
      </c>
      <c r="V24" s="92">
        <f t="shared" si="4"/>
        <v>97.47696582127176</v>
      </c>
      <c r="W24" s="87"/>
      <c r="X24" s="104">
        <v>12</v>
      </c>
      <c r="Y24" s="88">
        <v>80.846</v>
      </c>
      <c r="Z24" s="88">
        <v>79.79752009404466</v>
      </c>
      <c r="AA24" s="88">
        <v>78.06000000000003</v>
      </c>
      <c r="AB24" s="88">
        <f t="shared" si="5"/>
        <v>97.82258885740197</v>
      </c>
    </row>
    <row r="25" spans="1:28" s="89" customFormat="1" ht="11.25" customHeight="1">
      <c r="A25" s="83" t="s">
        <v>139</v>
      </c>
      <c r="B25" s="85"/>
      <c r="C25" s="85"/>
      <c r="D25" s="103">
        <v>4</v>
      </c>
      <c r="E25" s="92">
        <v>6.829</v>
      </c>
      <c r="F25" s="92">
        <v>7.654</v>
      </c>
      <c r="G25" s="92">
        <v>7.93</v>
      </c>
      <c r="H25" s="92">
        <f aca="true" t="shared" si="6" ref="H25:H32">IF(AND(F25&gt;0,G25&gt;0),G25*100/F25,"")</f>
        <v>103.60595766919258</v>
      </c>
      <c r="I25" s="87"/>
      <c r="J25" s="104"/>
      <c r="K25" s="88">
        <v>11.336999999999998</v>
      </c>
      <c r="L25" s="88">
        <v>12.150957499999999</v>
      </c>
      <c r="M25" s="88">
        <v>0</v>
      </c>
      <c r="N25" s="87">
        <f aca="true" t="shared" si="7" ref="N25:N32">IF(AND(L25&gt;0,M25&gt;0),M25*100/L25,"")</f>
      </c>
      <c r="O25" s="83" t="s">
        <v>298</v>
      </c>
      <c r="P25" s="85"/>
      <c r="Q25" s="85"/>
      <c r="R25" s="103">
        <v>3</v>
      </c>
      <c r="S25" s="92">
        <v>31.9</v>
      </c>
      <c r="T25" s="92">
        <v>26.3</v>
      </c>
      <c r="U25" s="92">
        <v>24</v>
      </c>
      <c r="V25" s="92">
        <f t="shared" si="4"/>
        <v>91.25475285171102</v>
      </c>
      <c r="W25" s="87"/>
      <c r="X25" s="104">
        <v>12</v>
      </c>
      <c r="Y25" s="88">
        <v>4.984</v>
      </c>
      <c r="Z25" s="88">
        <v>4.597</v>
      </c>
      <c r="AA25" s="88">
        <v>4.479</v>
      </c>
      <c r="AB25" s="88">
        <f t="shared" si="5"/>
        <v>97.43310854905373</v>
      </c>
    </row>
    <row r="26" spans="1:28" s="89" customFormat="1" ht="11.25" customHeight="1">
      <c r="A26" s="83" t="s">
        <v>140</v>
      </c>
      <c r="B26" s="85"/>
      <c r="C26" s="85"/>
      <c r="D26" s="103">
        <v>2</v>
      </c>
      <c r="E26" s="92">
        <v>17.542</v>
      </c>
      <c r="F26" s="92">
        <v>22.722857</v>
      </c>
      <c r="G26" s="92">
        <v>27.39</v>
      </c>
      <c r="H26" s="92">
        <f t="shared" si="6"/>
        <v>120.5394198449605</v>
      </c>
      <c r="I26" s="87"/>
      <c r="J26" s="104"/>
      <c r="K26" s="88">
        <v>27.759</v>
      </c>
      <c r="L26" s="88">
        <v>35.62230832786884</v>
      </c>
      <c r="M26" s="88"/>
      <c r="N26" s="87">
        <f t="shared" si="7"/>
      </c>
      <c r="O26" s="83" t="s">
        <v>124</v>
      </c>
      <c r="P26" s="85"/>
      <c r="Q26" s="85"/>
      <c r="R26" s="103"/>
      <c r="S26" s="92">
        <v>2.73</v>
      </c>
      <c r="T26" s="92">
        <v>2.548580707865082</v>
      </c>
      <c r="U26" s="92"/>
      <c r="V26" s="92">
        <f t="shared" si="4"/>
      </c>
      <c r="W26" s="87"/>
      <c r="X26" s="104"/>
      <c r="Y26" s="88">
        <v>87.79399999999998</v>
      </c>
      <c r="Z26" s="88">
        <v>88.88429976385156</v>
      </c>
      <c r="AA26" s="88"/>
      <c r="AB26" s="88">
        <f t="shared" si="5"/>
      </c>
    </row>
    <row r="27" spans="1:28" s="89" customFormat="1" ht="11.25" customHeight="1">
      <c r="A27" s="83" t="s">
        <v>141</v>
      </c>
      <c r="B27" s="85"/>
      <c r="C27" s="85"/>
      <c r="D27" s="103">
        <v>4</v>
      </c>
      <c r="E27" s="92">
        <v>31.505</v>
      </c>
      <c r="F27" s="92">
        <v>31.053445</v>
      </c>
      <c r="G27" s="92">
        <v>31.923</v>
      </c>
      <c r="H27" s="92">
        <f t="shared" si="6"/>
        <v>102.80018851370596</v>
      </c>
      <c r="I27" s="87"/>
      <c r="J27" s="104"/>
      <c r="K27" s="88">
        <v>40.57</v>
      </c>
      <c r="L27" s="88">
        <v>17.518825040000003</v>
      </c>
      <c r="M27" s="88"/>
      <c r="N27" s="87">
        <f t="shared" si="7"/>
      </c>
      <c r="O27" s="83"/>
      <c r="P27" s="85"/>
      <c r="Q27" s="85"/>
      <c r="R27" s="103"/>
      <c r="S27" s="92"/>
      <c r="T27" s="92"/>
      <c r="U27" s="92"/>
      <c r="V27" s="92"/>
      <c r="W27" s="87"/>
      <c r="X27" s="104"/>
      <c r="Y27" s="88"/>
      <c r="Z27" s="88"/>
      <c r="AA27" s="88"/>
      <c r="AB27" s="88"/>
    </row>
    <row r="28" spans="1:28" s="89" customFormat="1" ht="11.25" customHeight="1">
      <c r="A28" s="83" t="s">
        <v>142</v>
      </c>
      <c r="B28" s="85"/>
      <c r="C28" s="85"/>
      <c r="D28" s="103">
        <v>4</v>
      </c>
      <c r="E28" s="92">
        <v>27.252</v>
      </c>
      <c r="F28" s="92">
        <v>38.32930405221118</v>
      </c>
      <c r="G28" s="92">
        <v>38.398</v>
      </c>
      <c r="H28" s="92">
        <f t="shared" si="6"/>
        <v>100.17922565902904</v>
      </c>
      <c r="I28" s="87"/>
      <c r="J28" s="104"/>
      <c r="K28" s="88">
        <v>26.073</v>
      </c>
      <c r="L28" s="88">
        <v>33.53886786540332</v>
      </c>
      <c r="M28" s="88"/>
      <c r="N28" s="87">
        <f t="shared" si="7"/>
      </c>
      <c r="O28" s="83" t="s">
        <v>198</v>
      </c>
      <c r="P28" s="85"/>
      <c r="Q28" s="85"/>
      <c r="R28" s="103"/>
      <c r="S28" s="92"/>
      <c r="T28" s="92"/>
      <c r="U28" s="92"/>
      <c r="V28" s="92"/>
      <c r="W28" s="87"/>
      <c r="X28" s="104"/>
      <c r="Y28" s="88"/>
      <c r="Z28" s="88"/>
      <c r="AA28" s="88"/>
      <c r="AB28" s="88"/>
    </row>
    <row r="29" spans="1:28" s="89" customFormat="1" ht="12" customHeight="1">
      <c r="A29" s="83" t="s">
        <v>143</v>
      </c>
      <c r="B29" s="85"/>
      <c r="C29" s="85"/>
      <c r="D29" s="103">
        <v>4</v>
      </c>
      <c r="E29" s="92">
        <v>122.097</v>
      </c>
      <c r="F29" s="92">
        <v>138.59039</v>
      </c>
      <c r="G29" s="92">
        <v>144.124</v>
      </c>
      <c r="H29" s="92">
        <f t="shared" si="6"/>
        <v>103.99278045180476</v>
      </c>
      <c r="I29" s="87"/>
      <c r="J29" s="104"/>
      <c r="K29" s="88">
        <v>190.838</v>
      </c>
      <c r="L29" s="88">
        <v>134.88186792748132</v>
      </c>
      <c r="M29" s="88"/>
      <c r="N29" s="87">
        <f t="shared" si="7"/>
      </c>
      <c r="O29" s="83" t="s">
        <v>199</v>
      </c>
      <c r="P29" s="85"/>
      <c r="Q29" s="85"/>
      <c r="R29" s="103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4">
        <v>2</v>
      </c>
      <c r="Y29" s="88">
        <v>3641.243228436382</v>
      </c>
      <c r="Z29" s="88">
        <v>3263.9084970942663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144</v>
      </c>
      <c r="B30" s="85"/>
      <c r="C30" s="85"/>
      <c r="D30" s="103">
        <v>2</v>
      </c>
      <c r="E30" s="92">
        <v>71.44</v>
      </c>
      <c r="F30" s="92">
        <v>93.78882</v>
      </c>
      <c r="G30" s="92">
        <v>96.62</v>
      </c>
      <c r="H30" s="92">
        <f t="shared" si="6"/>
        <v>103.01867536024017</v>
      </c>
      <c r="I30" s="87"/>
      <c r="J30" s="104"/>
      <c r="K30" s="88">
        <v>85.3</v>
      </c>
      <c r="L30" s="88">
        <v>75.61596399333334</v>
      </c>
      <c r="M30" s="88"/>
      <c r="N30" s="87">
        <f t="shared" si="7"/>
      </c>
      <c r="O30" s="83" t="s">
        <v>301</v>
      </c>
      <c r="P30" s="85"/>
      <c r="Q30" s="85"/>
      <c r="R30" s="103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4">
        <v>2</v>
      </c>
      <c r="Y30" s="88">
        <v>818.5365180812464</v>
      </c>
      <c r="Z30" s="88">
        <v>911.5052862426301</v>
      </c>
      <c r="AA30" s="88">
        <v>0</v>
      </c>
      <c r="AB30" s="88">
        <f t="shared" si="9"/>
      </c>
    </row>
    <row r="31" spans="1:28" s="89" customFormat="1" ht="11.25" customHeight="1">
      <c r="A31" s="83" t="s">
        <v>145</v>
      </c>
      <c r="B31" s="85"/>
      <c r="C31" s="85"/>
      <c r="D31" s="103">
        <v>4</v>
      </c>
      <c r="E31" s="92">
        <v>3.65</v>
      </c>
      <c r="F31" s="92">
        <v>4.71</v>
      </c>
      <c r="G31" s="92">
        <v>5.23</v>
      </c>
      <c r="H31" s="92">
        <f t="shared" si="6"/>
        <v>111.04033970276008</v>
      </c>
      <c r="I31" s="87"/>
      <c r="J31" s="104"/>
      <c r="K31" s="88">
        <v>2.5079999999999996</v>
      </c>
      <c r="L31" s="88">
        <v>3.105</v>
      </c>
      <c r="M31" s="88"/>
      <c r="N31" s="87">
        <f t="shared" si="7"/>
      </c>
      <c r="O31" s="83" t="s">
        <v>302</v>
      </c>
      <c r="P31" s="85"/>
      <c r="Q31" s="85"/>
      <c r="R31" s="103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4">
        <v>4</v>
      </c>
      <c r="Y31" s="88">
        <v>54.15644400000001</v>
      </c>
      <c r="Z31" s="88">
        <v>79.40095500000001</v>
      </c>
      <c r="AA31" s="88">
        <v>0</v>
      </c>
      <c r="AB31" s="88">
        <f t="shared" si="9"/>
      </c>
    </row>
    <row r="32" spans="1:28" s="89" customFormat="1" ht="11.25" customHeight="1">
      <c r="A32" s="83" t="s">
        <v>146</v>
      </c>
      <c r="B32" s="85"/>
      <c r="C32" s="85"/>
      <c r="D32" s="103">
        <v>2</v>
      </c>
      <c r="E32" s="92">
        <v>84.143</v>
      </c>
      <c r="F32" s="92">
        <v>104.796027</v>
      </c>
      <c r="G32" s="92">
        <v>100.508</v>
      </c>
      <c r="H32" s="92">
        <f t="shared" si="6"/>
        <v>95.90821606242763</v>
      </c>
      <c r="I32" s="87"/>
      <c r="J32" s="104"/>
      <c r="K32" s="88">
        <v>90.18299999999999</v>
      </c>
      <c r="L32" s="88">
        <v>69.1503881438309</v>
      </c>
      <c r="M32" s="88"/>
      <c r="N32" s="87">
        <f t="shared" si="7"/>
      </c>
      <c r="O32" s="83" t="s">
        <v>200</v>
      </c>
      <c r="P32" s="85"/>
      <c r="Q32" s="85"/>
      <c r="R32" s="103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4">
        <v>12</v>
      </c>
      <c r="Y32" s="88">
        <v>200.00600000000003</v>
      </c>
      <c r="Z32" s="88">
        <v>127.00499999999998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3"/>
      <c r="E33" s="92"/>
      <c r="F33" s="92"/>
      <c r="G33" s="92"/>
      <c r="H33" s="92"/>
      <c r="I33" s="87"/>
      <c r="J33" s="104"/>
      <c r="K33" s="88"/>
      <c r="L33" s="88"/>
      <c r="M33" s="88"/>
      <c r="N33" s="87"/>
      <c r="O33" s="83" t="s">
        <v>201</v>
      </c>
      <c r="P33" s="85"/>
      <c r="Q33" s="85"/>
      <c r="R33" s="103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4">
        <v>1</v>
      </c>
      <c r="Y33" s="88">
        <v>1404.6140000000003</v>
      </c>
      <c r="Z33" s="88">
        <v>1505.4160000000002</v>
      </c>
      <c r="AA33" s="88">
        <v>0</v>
      </c>
      <c r="AB33" s="88">
        <f t="shared" si="9"/>
      </c>
    </row>
    <row r="34" spans="1:28" s="89" customFormat="1" ht="11.25" customHeight="1">
      <c r="A34" s="83" t="s">
        <v>147</v>
      </c>
      <c r="B34" s="85"/>
      <c r="C34" s="85"/>
      <c r="D34" s="103"/>
      <c r="E34" s="92"/>
      <c r="F34" s="92"/>
      <c r="G34" s="125"/>
      <c r="H34" s="92"/>
      <c r="I34" s="92"/>
      <c r="J34" s="92"/>
      <c r="K34" s="92"/>
      <c r="L34" s="92"/>
      <c r="M34" s="88"/>
      <c r="N34" s="87"/>
      <c r="O34" s="83" t="s">
        <v>202</v>
      </c>
      <c r="P34" s="85"/>
      <c r="Q34" s="85"/>
      <c r="R34" s="103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4">
        <v>3</v>
      </c>
      <c r="Y34" s="88">
        <v>534.011262</v>
      </c>
      <c r="Z34" s="88">
        <v>513.138017</v>
      </c>
      <c r="AA34" s="88">
        <v>0</v>
      </c>
      <c r="AB34" s="88">
        <f t="shared" si="9"/>
      </c>
    </row>
    <row r="35" spans="1:28" s="89" customFormat="1" ht="11.25" customHeight="1">
      <c r="A35" s="83" t="s">
        <v>148</v>
      </c>
      <c r="B35" s="85"/>
      <c r="C35" s="85"/>
      <c r="D35" s="103">
        <v>4</v>
      </c>
      <c r="E35" s="92">
        <v>3.821</v>
      </c>
      <c r="F35" s="92">
        <v>4.5187501690821765</v>
      </c>
      <c r="G35" s="92">
        <v>4.279</v>
      </c>
      <c r="H35" s="92">
        <f>IF(AND(F35&gt;0,G35&gt;0),G35*100/F35,"")</f>
        <v>94.69432564069207</v>
      </c>
      <c r="I35" s="87"/>
      <c r="J35" s="104">
        <v>4</v>
      </c>
      <c r="K35" s="88">
        <v>85.916</v>
      </c>
      <c r="L35" s="88">
        <v>112.15014393779339</v>
      </c>
      <c r="M35" s="88">
        <v>103.889</v>
      </c>
      <c r="N35" s="87">
        <f>IF(AND(L35&gt;0,M35&gt;0),M35*100/L35,"")</f>
        <v>92.63385346845777</v>
      </c>
      <c r="O35" s="83" t="s">
        <v>299</v>
      </c>
      <c r="Y35" s="88">
        <f>Y32+Y33+Y34</f>
        <v>2138.6312620000003</v>
      </c>
      <c r="Z35" s="88">
        <f>Z32+Z33+Z34</f>
        <v>2145.559017</v>
      </c>
      <c r="AB35" s="88">
        <f t="shared" si="9"/>
      </c>
    </row>
    <row r="36" spans="1:28" s="89" customFormat="1" ht="11.25" customHeight="1">
      <c r="A36" s="83" t="s">
        <v>149</v>
      </c>
      <c r="B36" s="85"/>
      <c r="C36" s="85"/>
      <c r="D36" s="103">
        <v>4</v>
      </c>
      <c r="E36" s="92">
        <v>11.685</v>
      </c>
      <c r="F36" s="92">
        <v>14.462745831610187</v>
      </c>
      <c r="G36" s="92">
        <v>13.987</v>
      </c>
      <c r="H36" s="92">
        <f>IF(AND(F36&gt;0,G36&gt;0),G36*100/F36,"")</f>
        <v>96.71054281704666</v>
      </c>
      <c r="I36" s="87"/>
      <c r="J36" s="104">
        <v>4</v>
      </c>
      <c r="K36" s="88">
        <v>299.124</v>
      </c>
      <c r="L36" s="88">
        <v>435.8277861244826</v>
      </c>
      <c r="M36" s="88">
        <v>388.75600000000003</v>
      </c>
      <c r="N36" s="87">
        <f>IF(AND(L36&gt;0,M36&gt;0),M36*100/L36,"")</f>
        <v>89.19945271432562</v>
      </c>
      <c r="O36" s="83"/>
      <c r="P36" s="85"/>
      <c r="Q36" s="85"/>
      <c r="R36" s="103"/>
      <c r="S36" s="92"/>
      <c r="T36" s="92"/>
      <c r="U36" s="92"/>
      <c r="V36" s="92"/>
      <c r="W36" s="87"/>
      <c r="X36" s="104"/>
      <c r="Y36" s="88"/>
      <c r="Z36" s="88"/>
      <c r="AA36" s="88"/>
      <c r="AB36" s="88"/>
    </row>
    <row r="37" spans="1:28" s="89" customFormat="1" ht="11.25" customHeight="1">
      <c r="A37" s="83" t="s">
        <v>150</v>
      </c>
      <c r="B37" s="85"/>
      <c r="C37" s="85"/>
      <c r="D37" s="103">
        <v>4</v>
      </c>
      <c r="E37" s="92">
        <v>35.116</v>
      </c>
      <c r="F37" s="92">
        <v>33.502</v>
      </c>
      <c r="G37" s="92">
        <v>34.315</v>
      </c>
      <c r="H37" s="92">
        <f>IF(AND(F37&gt;0,G37&gt;0),G37*100/F37,"")</f>
        <v>102.42672079278849</v>
      </c>
      <c r="I37" s="87"/>
      <c r="J37" s="104"/>
      <c r="K37" s="88">
        <v>995.0110000000002</v>
      </c>
      <c r="L37" s="88">
        <v>974.1634000000001</v>
      </c>
      <c r="M37" s="88">
        <v>0</v>
      </c>
      <c r="N37" s="87">
        <f>IF(AND(L37&gt;0,M37&gt;0),M37*100/L37,"")</f>
      </c>
      <c r="O37" s="83" t="s">
        <v>203</v>
      </c>
      <c r="P37" s="85"/>
      <c r="Q37" s="85"/>
      <c r="R37" s="103"/>
      <c r="S37" s="92"/>
      <c r="T37" s="92"/>
      <c r="U37" s="92"/>
      <c r="V37" s="92"/>
      <c r="W37" s="87"/>
      <c r="X37" s="104"/>
      <c r="Y37" s="88"/>
      <c r="Z37" s="88"/>
      <c r="AA37" s="88"/>
      <c r="AB37" s="88"/>
    </row>
    <row r="38" spans="1:28" s="89" customFormat="1" ht="11.25" customHeight="1">
      <c r="A38" s="83" t="s">
        <v>151</v>
      </c>
      <c r="B38" s="85"/>
      <c r="C38" s="85"/>
      <c r="D38" s="103">
        <v>4</v>
      </c>
      <c r="E38" s="92">
        <v>21.35</v>
      </c>
      <c r="F38" s="92">
        <v>23.29</v>
      </c>
      <c r="G38" s="92">
        <v>20.597</v>
      </c>
      <c r="H38" s="92">
        <f>IF(AND(F38&gt;0,G38&gt;0),G38*100/F38,"")</f>
        <v>88.43709746672393</v>
      </c>
      <c r="I38" s="87"/>
      <c r="J38" s="104"/>
      <c r="K38" s="88">
        <v>790.8560000000001</v>
      </c>
      <c r="L38" s="88">
        <v>945.6200000000002</v>
      </c>
      <c r="M38" s="88">
        <v>0</v>
      </c>
      <c r="N38" s="87">
        <f>IF(AND(L38&gt;0,M38&gt;0),M38*100/L38,"")</f>
      </c>
      <c r="O38" s="83" t="s">
        <v>204</v>
      </c>
      <c r="P38" s="85"/>
      <c r="Q38" s="85"/>
      <c r="R38" s="103">
        <v>0</v>
      </c>
      <c r="S38" s="92">
        <v>0</v>
      </c>
      <c r="T38" s="92">
        <v>0</v>
      </c>
      <c r="U38" s="92">
        <v>0</v>
      </c>
      <c r="V38" s="92">
        <f aca="true" t="shared" si="10" ref="V38:V55">IF(AND(T38&gt;0,U38&gt;0),U38*100/T38,"")</f>
      </c>
      <c r="W38" s="87"/>
      <c r="X38" s="104"/>
      <c r="Y38" s="88">
        <v>83.14</v>
      </c>
      <c r="Z38" s="88">
        <v>147.8116798852635</v>
      </c>
      <c r="AA38" s="88">
        <v>0</v>
      </c>
      <c r="AB38" s="88">
        <f aca="true" t="shared" si="11" ref="AB38:AB55">IF(AND(Z38&gt;0,AA38&gt;0),AA38*100/Z38,"")</f>
      </c>
    </row>
    <row r="39" spans="1:28" s="89" customFormat="1" ht="11.25" customHeight="1">
      <c r="A39" s="83" t="s">
        <v>152</v>
      </c>
      <c r="B39" s="85"/>
      <c r="C39" s="85"/>
      <c r="D39" s="103">
        <v>4</v>
      </c>
      <c r="E39" s="92">
        <v>71.972</v>
      </c>
      <c r="F39" s="92">
        <v>75.77349600069236</v>
      </c>
      <c r="G39" s="92">
        <v>73.178</v>
      </c>
      <c r="H39" s="92">
        <f>IF(AND(F39&gt;0,G39&gt;0),G39*100/F39,"")</f>
        <v>96.57466510365491</v>
      </c>
      <c r="I39" s="87"/>
      <c r="J39" s="104"/>
      <c r="K39" s="88">
        <v>2170.907</v>
      </c>
      <c r="L39" s="88">
        <v>2467.761330062276</v>
      </c>
      <c r="M39" s="88">
        <v>0</v>
      </c>
      <c r="N39" s="87">
        <f>IF(AND(L39&gt;0,M39&gt;0),M39*100/L39,"")</f>
      </c>
      <c r="O39" s="83" t="s">
        <v>205</v>
      </c>
      <c r="P39" s="85"/>
      <c r="Q39" s="85"/>
      <c r="R39" s="103">
        <v>0</v>
      </c>
      <c r="S39" s="92">
        <v>0</v>
      </c>
      <c r="T39" s="92">
        <v>0</v>
      </c>
      <c r="U39" s="92">
        <v>0</v>
      </c>
      <c r="V39" s="92">
        <f t="shared" si="10"/>
      </c>
      <c r="W39" s="87"/>
      <c r="X39" s="104"/>
      <c r="Y39" s="88">
        <v>462.852</v>
      </c>
      <c r="Z39" s="88">
        <v>477.57107199999996</v>
      </c>
      <c r="AA39" s="88">
        <v>0</v>
      </c>
      <c r="AB39" s="88">
        <f t="shared" si="11"/>
      </c>
    </row>
    <row r="40" spans="1:28" s="89" customFormat="1" ht="11.25" customHeight="1">
      <c r="A40" s="83"/>
      <c r="B40" s="85"/>
      <c r="C40" s="85"/>
      <c r="D40" s="103"/>
      <c r="E40" s="92"/>
      <c r="F40" s="92"/>
      <c r="G40" s="92"/>
      <c r="H40" s="92"/>
      <c r="I40" s="87"/>
      <c r="J40" s="104"/>
      <c r="K40" s="88"/>
      <c r="L40" s="88"/>
      <c r="M40" s="88"/>
      <c r="N40" s="87"/>
      <c r="O40" s="89" t="s">
        <v>300</v>
      </c>
      <c r="Y40" s="88">
        <f>SUM(Y38:Y39)</f>
        <v>545.992</v>
      </c>
      <c r="Z40" s="88">
        <f>SUM(Z38:Z39)</f>
        <v>625.3827518852635</v>
      </c>
      <c r="AB40" s="88">
        <f t="shared" si="11"/>
      </c>
    </row>
    <row r="41" spans="1:28" s="89" customFormat="1" ht="11.25" customHeight="1">
      <c r="A41" s="83" t="s">
        <v>153</v>
      </c>
      <c r="B41" s="85"/>
      <c r="C41" s="85"/>
      <c r="D41" s="103"/>
      <c r="E41" s="92"/>
      <c r="F41" s="92"/>
      <c r="G41" s="92"/>
      <c r="H41" s="92"/>
      <c r="I41" s="87"/>
      <c r="J41" s="104"/>
      <c r="K41" s="88"/>
      <c r="L41" s="88"/>
      <c r="M41" s="88"/>
      <c r="N41" s="87"/>
      <c r="O41" s="83" t="s">
        <v>206</v>
      </c>
      <c r="P41" s="85"/>
      <c r="Q41" s="85"/>
      <c r="R41" s="103">
        <v>0</v>
      </c>
      <c r="S41" s="92">
        <v>0</v>
      </c>
      <c r="T41" s="92">
        <v>0</v>
      </c>
      <c r="U41" s="92">
        <v>0</v>
      </c>
      <c r="V41" s="92">
        <f>IF(AND(T41&gt;0,U41&gt;0),U41*100/T41,"")</f>
      </c>
      <c r="W41" s="87"/>
      <c r="X41" s="104"/>
      <c r="Y41" s="88">
        <v>425.56000000000006</v>
      </c>
      <c r="Z41" s="88">
        <v>410.0504639999999</v>
      </c>
      <c r="AA41" s="88">
        <v>0</v>
      </c>
      <c r="AB41" s="88">
        <f>IF(AND(Z41&gt;0,AA41&gt;0),AA41*100/Z41,"")</f>
      </c>
    </row>
    <row r="42" spans="1:28" s="89" customFormat="1" ht="11.25" customHeight="1">
      <c r="A42" s="83" t="s">
        <v>154</v>
      </c>
      <c r="B42" s="85"/>
      <c r="C42" s="85"/>
      <c r="D42" s="103">
        <v>3</v>
      </c>
      <c r="E42" s="92">
        <v>5.457</v>
      </c>
      <c r="F42" s="92">
        <v>8.662</v>
      </c>
      <c r="G42" s="92">
        <v>8.732</v>
      </c>
      <c r="H42" s="92">
        <f aca="true" t="shared" si="12" ref="H42:H49">IF(AND(F42&gt;0,G42&gt;0),G42*100/F42,"")</f>
        <v>100.80812745324404</v>
      </c>
      <c r="I42" s="87"/>
      <c r="J42" s="104"/>
      <c r="K42" s="88">
        <v>384.27099999999996</v>
      </c>
      <c r="L42" s="88">
        <v>749.5020000000001</v>
      </c>
      <c r="M42" s="88"/>
      <c r="N42" s="87">
        <f aca="true" t="shared" si="13" ref="N42:N49">IF(AND(L42&gt;0,M42&gt;0),M42*100/L42,"")</f>
      </c>
      <c r="O42" s="83" t="s">
        <v>207</v>
      </c>
      <c r="P42" s="85"/>
      <c r="Q42" s="85"/>
      <c r="R42" s="103">
        <v>0</v>
      </c>
      <c r="S42" s="92">
        <v>0</v>
      </c>
      <c r="T42" s="92">
        <v>0</v>
      </c>
      <c r="U42" s="92">
        <v>0</v>
      </c>
      <c r="V42" s="92">
        <f>IF(AND(T42&gt;0,U42&gt;0),U42*100/T42,"")</f>
      </c>
      <c r="W42" s="87"/>
      <c r="X42" s="104"/>
      <c r="Y42" s="88">
        <v>124.27</v>
      </c>
      <c r="Z42" s="88">
        <v>138.727</v>
      </c>
      <c r="AA42" s="88"/>
      <c r="AB42" s="88">
        <f>IF(AND(Z42&gt;0,AA42&gt;0),AA42*100/Z42,"")</f>
      </c>
    </row>
    <row r="43" spans="1:28" s="89" customFormat="1" ht="11.25" customHeight="1">
      <c r="A43" s="83" t="s">
        <v>155</v>
      </c>
      <c r="B43" s="85"/>
      <c r="C43" s="85"/>
      <c r="D43" s="103">
        <v>4</v>
      </c>
      <c r="E43" s="92">
        <v>26.605</v>
      </c>
      <c r="F43" s="92">
        <v>29.774</v>
      </c>
      <c r="G43" s="92">
        <v>29.85</v>
      </c>
      <c r="H43" s="92">
        <f t="shared" si="12"/>
        <v>100.25525626385436</v>
      </c>
      <c r="I43" s="87"/>
      <c r="J43" s="104"/>
      <c r="K43" s="88">
        <v>2135.648</v>
      </c>
      <c r="L43" s="88">
        <v>2950.96</v>
      </c>
      <c r="M43" s="88">
        <v>0</v>
      </c>
      <c r="N43" s="87">
        <f t="shared" si="13"/>
      </c>
      <c r="O43" s="83" t="s">
        <v>208</v>
      </c>
      <c r="P43" s="85"/>
      <c r="Q43" s="85"/>
      <c r="R43" s="103">
        <v>0</v>
      </c>
      <c r="S43" s="92">
        <v>0</v>
      </c>
      <c r="T43" s="92">
        <v>0</v>
      </c>
      <c r="U43" s="92">
        <v>0</v>
      </c>
      <c r="V43" s="92">
        <f>IF(AND(T43&gt;0,U43&gt;0),U43*100/T43,"")</f>
      </c>
      <c r="W43" s="87"/>
      <c r="X43" s="104"/>
      <c r="Y43" s="88">
        <v>90.09</v>
      </c>
      <c r="Z43" s="88">
        <v>108.35499999999999</v>
      </c>
      <c r="AA43" s="88"/>
      <c r="AB43" s="88">
        <f>IF(AND(Z43&gt;0,AA43&gt;0),AA43*100/Z43,"")</f>
      </c>
    </row>
    <row r="44" spans="1:28" s="89" customFormat="1" ht="11.25" customHeight="1">
      <c r="A44" s="83" t="s">
        <v>293</v>
      </c>
      <c r="B44" s="85"/>
      <c r="C44" s="85"/>
      <c r="D44" s="103"/>
      <c r="E44" s="92">
        <f>SUM(E42:E43)</f>
        <v>32.062</v>
      </c>
      <c r="F44" s="92">
        <f>SUM(F42:F43)</f>
        <v>38.436</v>
      </c>
      <c r="G44" s="92">
        <f>SUM(G42:G43)</f>
        <v>38.582</v>
      </c>
      <c r="H44" s="92">
        <f t="shared" si="12"/>
        <v>100.37985222187534</v>
      </c>
      <c r="I44" s="87"/>
      <c r="J44" s="104"/>
      <c r="K44" s="88">
        <f>SUM(K42:K43)</f>
        <v>2519.919</v>
      </c>
      <c r="L44" s="88">
        <f>SUM(L42:L43)</f>
        <v>3700.462</v>
      </c>
      <c r="M44" s="88">
        <f>SUM(M42:M43)</f>
        <v>0</v>
      </c>
      <c r="N44" s="87">
        <f t="shared" si="13"/>
      </c>
      <c r="O44" s="83" t="s">
        <v>209</v>
      </c>
      <c r="P44" s="85"/>
      <c r="Q44" s="85"/>
      <c r="R44" s="103">
        <v>0</v>
      </c>
      <c r="S44" s="92">
        <v>0</v>
      </c>
      <c r="T44" s="92">
        <v>0</v>
      </c>
      <c r="U44" s="92">
        <v>0</v>
      </c>
      <c r="V44" s="92">
        <f t="shared" si="10"/>
      </c>
      <c r="W44" s="87"/>
      <c r="X44" s="104"/>
      <c r="Y44" s="88">
        <v>801.6999999999999</v>
      </c>
      <c r="Z44" s="88">
        <v>1061.262</v>
      </c>
      <c r="AA44" s="88"/>
      <c r="AB44" s="88">
        <f t="shared" si="11"/>
      </c>
    </row>
    <row r="45" spans="1:28" s="89" customFormat="1" ht="11.25" customHeight="1">
      <c r="A45" s="83" t="s">
        <v>156</v>
      </c>
      <c r="B45" s="85"/>
      <c r="C45" s="85"/>
      <c r="D45" s="103">
        <v>4</v>
      </c>
      <c r="E45" s="92">
        <v>63.87</v>
      </c>
      <c r="F45" s="92">
        <v>74.477</v>
      </c>
      <c r="G45" s="92">
        <v>73.964</v>
      </c>
      <c r="H45" s="92">
        <f t="shared" si="12"/>
        <v>99.3111967453039</v>
      </c>
      <c r="I45" s="87"/>
      <c r="J45" s="104"/>
      <c r="K45" s="88">
        <v>145.60399999999998</v>
      </c>
      <c r="L45" s="88">
        <v>226.15625</v>
      </c>
      <c r="M45" s="88">
        <v>0</v>
      </c>
      <c r="N45" s="87">
        <f t="shared" si="13"/>
      </c>
      <c r="O45" s="83" t="s">
        <v>210</v>
      </c>
      <c r="P45" s="85"/>
      <c r="Q45" s="85"/>
      <c r="R45" s="103">
        <v>0</v>
      </c>
      <c r="S45" s="92">
        <v>0</v>
      </c>
      <c r="T45" s="92">
        <v>0</v>
      </c>
      <c r="U45" s="92">
        <v>0</v>
      </c>
      <c r="V45" s="92">
        <f t="shared" si="10"/>
      </c>
      <c r="W45" s="87"/>
      <c r="X45" s="104"/>
      <c r="Y45" s="88">
        <v>172.35199999999998</v>
      </c>
      <c r="Z45" s="88">
        <v>232.25459999999998</v>
      </c>
      <c r="AA45" s="88"/>
      <c r="AB45" s="88">
        <f t="shared" si="11"/>
      </c>
    </row>
    <row r="46" spans="1:28" s="89" customFormat="1" ht="11.25" customHeight="1">
      <c r="A46" s="83" t="s">
        <v>157</v>
      </c>
      <c r="B46" s="85"/>
      <c r="C46" s="85"/>
      <c r="D46" s="103">
        <v>4</v>
      </c>
      <c r="E46" s="92">
        <v>865.57</v>
      </c>
      <c r="F46" s="92">
        <v>781.407345</v>
      </c>
      <c r="G46" s="92">
        <v>775.139</v>
      </c>
      <c r="H46" s="92">
        <f t="shared" si="12"/>
        <v>99.1978134016644</v>
      </c>
      <c r="I46" s="87"/>
      <c r="J46" s="104"/>
      <c r="K46" s="88">
        <v>1038.074</v>
      </c>
      <c r="L46" s="88">
        <v>979.4962778721264</v>
      </c>
      <c r="M46" s="88">
        <v>0</v>
      </c>
      <c r="N46" s="87">
        <f t="shared" si="13"/>
      </c>
      <c r="O46" s="83" t="s">
        <v>211</v>
      </c>
      <c r="P46" s="85"/>
      <c r="Q46" s="85"/>
      <c r="R46" s="103">
        <v>0</v>
      </c>
      <c r="S46" s="92">
        <v>0</v>
      </c>
      <c r="T46" s="92">
        <v>0</v>
      </c>
      <c r="U46" s="92">
        <v>0</v>
      </c>
      <c r="V46" s="92">
        <f t="shared" si="10"/>
      </c>
      <c r="W46" s="87"/>
      <c r="X46" s="104">
        <v>2</v>
      </c>
      <c r="Y46" s="88">
        <v>360.987</v>
      </c>
      <c r="Z46" s="88">
        <v>365.318</v>
      </c>
      <c r="AA46" s="88">
        <v>364.816</v>
      </c>
      <c r="AB46" s="88">
        <f t="shared" si="11"/>
        <v>99.8625854734779</v>
      </c>
    </row>
    <row r="47" spans="1:28" s="89" customFormat="1" ht="11.25" customHeight="1">
      <c r="A47" s="83" t="s">
        <v>158</v>
      </c>
      <c r="B47" s="85"/>
      <c r="C47" s="85"/>
      <c r="D47" s="103"/>
      <c r="E47" s="92">
        <v>0.531</v>
      </c>
      <c r="F47" s="92">
        <v>0.802</v>
      </c>
      <c r="G47" s="92">
        <v>0</v>
      </c>
      <c r="H47" s="92">
        <f t="shared" si="12"/>
      </c>
      <c r="I47" s="87"/>
      <c r="J47" s="104"/>
      <c r="K47" s="88">
        <v>1.46</v>
      </c>
      <c r="L47" s="88">
        <v>2.656</v>
      </c>
      <c r="M47" s="88">
        <v>0</v>
      </c>
      <c r="N47" s="87">
        <f t="shared" si="13"/>
      </c>
      <c r="O47" s="83" t="s">
        <v>212</v>
      </c>
      <c r="P47" s="85"/>
      <c r="Q47" s="85"/>
      <c r="R47" s="103">
        <v>0</v>
      </c>
      <c r="S47" s="92">
        <v>0</v>
      </c>
      <c r="T47" s="92">
        <v>0</v>
      </c>
      <c r="U47" s="92">
        <v>0</v>
      </c>
      <c r="V47" s="92">
        <f t="shared" si="10"/>
      </c>
      <c r="W47" s="87"/>
      <c r="X47" s="104"/>
      <c r="Y47" s="88">
        <v>30.412999999999993</v>
      </c>
      <c r="Z47" s="88">
        <v>28.414350000000002</v>
      </c>
      <c r="AA47" s="88">
        <v>0</v>
      </c>
      <c r="AB47" s="88">
        <f t="shared" si="11"/>
      </c>
    </row>
    <row r="48" spans="1:28" s="89" customFormat="1" ht="11.25" customHeight="1">
      <c r="A48" s="83" t="s">
        <v>159</v>
      </c>
      <c r="B48" s="85"/>
      <c r="C48" s="85"/>
      <c r="D48" s="103">
        <v>2</v>
      </c>
      <c r="E48" s="92">
        <v>42.549</v>
      </c>
      <c r="F48" s="92">
        <v>42.985</v>
      </c>
      <c r="G48" s="92">
        <v>45.376</v>
      </c>
      <c r="H48" s="92">
        <f t="shared" si="12"/>
        <v>105.5624054902873</v>
      </c>
      <c r="I48" s="87"/>
      <c r="J48" s="104">
        <v>4</v>
      </c>
      <c r="K48" s="88">
        <v>113.21199999999999</v>
      </c>
      <c r="L48" s="88">
        <v>105.64700000000002</v>
      </c>
      <c r="M48" s="88">
        <v>118.59050000000002</v>
      </c>
      <c r="N48" s="87">
        <f t="shared" si="13"/>
        <v>112.25164936060655</v>
      </c>
      <c r="O48" s="83" t="s">
        <v>213</v>
      </c>
      <c r="P48" s="85"/>
      <c r="Q48" s="85"/>
      <c r="R48" s="103">
        <v>0</v>
      </c>
      <c r="S48" s="92">
        <v>0</v>
      </c>
      <c r="T48" s="92">
        <v>0</v>
      </c>
      <c r="U48" s="92">
        <v>0</v>
      </c>
      <c r="V48" s="92">
        <f t="shared" si="10"/>
      </c>
      <c r="W48" s="87"/>
      <c r="X48" s="104"/>
      <c r="Y48" s="88">
        <v>19.451000000000004</v>
      </c>
      <c r="Z48" s="88">
        <v>27.657000000000004</v>
      </c>
      <c r="AA48" s="88">
        <v>0</v>
      </c>
      <c r="AB48" s="88">
        <f t="shared" si="11"/>
      </c>
    </row>
    <row r="49" spans="1:28" s="89" customFormat="1" ht="11.25" customHeight="1">
      <c r="A49" s="83" t="s">
        <v>160</v>
      </c>
      <c r="B49" s="85"/>
      <c r="C49" s="85"/>
      <c r="D49" s="103"/>
      <c r="E49" s="92">
        <v>9.693</v>
      </c>
      <c r="F49" s="92">
        <v>10.28504</v>
      </c>
      <c r="G49" s="92">
        <v>0</v>
      </c>
      <c r="H49" s="92">
        <f t="shared" si="12"/>
      </c>
      <c r="I49" s="87"/>
      <c r="J49" s="104"/>
      <c r="K49" s="88">
        <v>31.333000000000002</v>
      </c>
      <c r="L49" s="88">
        <v>34.01839999999999</v>
      </c>
      <c r="M49" s="88">
        <v>0</v>
      </c>
      <c r="N49" s="87">
        <f t="shared" si="13"/>
      </c>
      <c r="O49" s="83" t="s">
        <v>214</v>
      </c>
      <c r="P49" s="85"/>
      <c r="Q49" s="85"/>
      <c r="R49" s="103">
        <v>0</v>
      </c>
      <c r="S49" s="92">
        <v>0</v>
      </c>
      <c r="T49" s="92">
        <v>0</v>
      </c>
      <c r="U49" s="92">
        <v>0</v>
      </c>
      <c r="V49" s="92">
        <f t="shared" si="10"/>
      </c>
      <c r="W49" s="87"/>
      <c r="X49" s="104"/>
      <c r="Y49" s="88">
        <v>64.62400000000001</v>
      </c>
      <c r="Z49" s="88">
        <v>77.42279200000002</v>
      </c>
      <c r="AA49" s="88">
        <v>0</v>
      </c>
      <c r="AB49" s="88">
        <f t="shared" si="11"/>
      </c>
    </row>
    <row r="50" spans="1:28" s="89" customFormat="1" ht="11.25" customHeight="1">
      <c r="A50" s="83"/>
      <c r="B50" s="85"/>
      <c r="C50" s="85"/>
      <c r="D50" s="103"/>
      <c r="E50" s="92"/>
      <c r="F50" s="92"/>
      <c r="G50" s="92"/>
      <c r="H50" s="92"/>
      <c r="I50" s="87"/>
      <c r="J50" s="104"/>
      <c r="K50" s="88"/>
      <c r="L50" s="88"/>
      <c r="M50" s="88"/>
      <c r="N50" s="87"/>
      <c r="O50" s="83" t="s">
        <v>215</v>
      </c>
      <c r="P50" s="85"/>
      <c r="Q50" s="85"/>
      <c r="R50" s="103">
        <v>0</v>
      </c>
      <c r="S50" s="92">
        <v>0</v>
      </c>
      <c r="T50" s="92">
        <v>0</v>
      </c>
      <c r="U50" s="92">
        <v>0</v>
      </c>
      <c r="V50" s="92">
        <f t="shared" si="10"/>
      </c>
      <c r="W50" s="87"/>
      <c r="X50" s="104"/>
      <c r="Y50" s="88">
        <v>509.71299999999997</v>
      </c>
      <c r="Z50" s="88">
        <v>625.5032</v>
      </c>
      <c r="AA50" s="88">
        <v>0</v>
      </c>
      <c r="AB50" s="88">
        <f t="shared" si="11"/>
      </c>
    </row>
    <row r="51" spans="1:28" s="89" customFormat="1" ht="11.25" customHeight="1">
      <c r="A51" s="83" t="s">
        <v>161</v>
      </c>
      <c r="B51" s="85"/>
      <c r="C51" s="85"/>
      <c r="D51" s="103"/>
      <c r="E51" s="92"/>
      <c r="F51" s="92"/>
      <c r="G51" s="92"/>
      <c r="H51" s="92"/>
      <c r="I51" s="87"/>
      <c r="J51" s="104"/>
      <c r="K51" s="88"/>
      <c r="L51" s="88"/>
      <c r="M51" s="88"/>
      <c r="N51" s="87"/>
      <c r="O51" s="83" t="s">
        <v>216</v>
      </c>
      <c r="P51" s="85"/>
      <c r="Q51" s="85"/>
      <c r="R51" s="103">
        <v>0</v>
      </c>
      <c r="S51" s="92">
        <v>0</v>
      </c>
      <c r="T51" s="92">
        <v>0</v>
      </c>
      <c r="U51" s="92">
        <v>0</v>
      </c>
      <c r="V51" s="92">
        <f t="shared" si="10"/>
      </c>
      <c r="W51" s="87"/>
      <c r="X51" s="104"/>
      <c r="Y51" s="88">
        <v>14.229999999999999</v>
      </c>
      <c r="Z51" s="88">
        <v>12.919300000000002</v>
      </c>
      <c r="AA51" s="88">
        <v>0</v>
      </c>
      <c r="AB51" s="88">
        <f t="shared" si="11"/>
      </c>
    </row>
    <row r="52" spans="1:28" s="89" customFormat="1" ht="11.25" customHeight="1">
      <c r="A52" s="83" t="s">
        <v>162</v>
      </c>
      <c r="B52" s="85"/>
      <c r="C52" s="85"/>
      <c r="D52" s="103"/>
      <c r="E52" s="92">
        <v>107.924</v>
      </c>
      <c r="F52" s="92">
        <v>110.459</v>
      </c>
      <c r="G52" s="92">
        <v>0</v>
      </c>
      <c r="H52" s="92">
        <f>IF(AND(F52&gt;0,G52&gt;0),G52*100/F52,"")</f>
      </c>
      <c r="I52" s="87"/>
      <c r="J52" s="104"/>
      <c r="K52" s="88">
        <v>4428.18</v>
      </c>
      <c r="L52" s="88">
        <v>4545.864578896552</v>
      </c>
      <c r="M52" s="88">
        <v>0</v>
      </c>
      <c r="N52" s="87">
        <f>IF(AND(L52&gt;0,M52&gt;0),M52*100/L52,"")</f>
      </c>
      <c r="O52" s="83" t="s">
        <v>217</v>
      </c>
      <c r="P52" s="85"/>
      <c r="Q52" s="85"/>
      <c r="R52" s="103">
        <v>0</v>
      </c>
      <c r="S52" s="92">
        <v>0</v>
      </c>
      <c r="T52" s="92">
        <v>0</v>
      </c>
      <c r="U52" s="92">
        <v>0</v>
      </c>
      <c r="V52" s="92">
        <f t="shared" si="10"/>
      </c>
      <c r="W52" s="87"/>
      <c r="X52" s="104"/>
      <c r="Y52" s="88">
        <v>172.235</v>
      </c>
      <c r="Z52" s="88">
        <v>216.325</v>
      </c>
      <c r="AA52" s="88">
        <v>0</v>
      </c>
      <c r="AB52" s="88">
        <f t="shared" si="11"/>
      </c>
    </row>
    <row r="53" spans="1:28" s="89" customFormat="1" ht="11.25" customHeight="1">
      <c r="A53" s="83" t="s">
        <v>163</v>
      </c>
      <c r="B53" s="85"/>
      <c r="C53" s="85"/>
      <c r="D53" s="103">
        <v>3</v>
      </c>
      <c r="E53" s="92">
        <v>248.872</v>
      </c>
      <c r="F53" s="92">
        <v>246.4</v>
      </c>
      <c r="G53" s="92">
        <v>250.26218940133677</v>
      </c>
      <c r="H53" s="92">
        <f>IF(AND(F53&gt;0,G53&gt;0),G53*100/F53,"")</f>
        <v>101.56744699729576</v>
      </c>
      <c r="I53" s="87"/>
      <c r="J53" s="104"/>
      <c r="K53" s="88">
        <v>11004.015999999998</v>
      </c>
      <c r="L53" s="88">
        <v>10222.22275</v>
      </c>
      <c r="M53" s="88">
        <v>0</v>
      </c>
      <c r="N53" s="87">
        <f>IF(AND(L53&gt;0,M53&gt;0),M53*100/L53,"")</f>
      </c>
      <c r="O53" s="83" t="s">
        <v>218</v>
      </c>
      <c r="P53" s="85"/>
      <c r="Q53" s="85"/>
      <c r="R53" s="103">
        <v>0</v>
      </c>
      <c r="S53" s="92">
        <v>0</v>
      </c>
      <c r="T53" s="92">
        <v>0</v>
      </c>
      <c r="U53" s="92">
        <v>0</v>
      </c>
      <c r="V53" s="92">
        <f t="shared" si="10"/>
      </c>
      <c r="W53" s="87"/>
      <c r="X53" s="104">
        <v>4</v>
      </c>
      <c r="Y53" s="88">
        <v>11.703000000000001</v>
      </c>
      <c r="Z53" s="88">
        <v>14.283999999999999</v>
      </c>
      <c r="AA53" s="88">
        <v>17.772</v>
      </c>
      <c r="AB53" s="88">
        <f t="shared" si="11"/>
        <v>124.41893027163259</v>
      </c>
    </row>
    <row r="54" spans="1:28" s="89" customFormat="1" ht="11.25" customHeight="1">
      <c r="A54" s="83" t="s">
        <v>164</v>
      </c>
      <c r="B54" s="85"/>
      <c r="C54" s="85"/>
      <c r="D54" s="103">
        <v>2</v>
      </c>
      <c r="E54" s="92">
        <v>99.877</v>
      </c>
      <c r="F54" s="92">
        <v>112.644</v>
      </c>
      <c r="G54" s="92">
        <v>114.847</v>
      </c>
      <c r="H54" s="92">
        <f>IF(AND(F54&gt;0,G54&gt;0),G54*100/F54,"")</f>
        <v>101.95571890202761</v>
      </c>
      <c r="I54" s="87"/>
      <c r="J54" s="104"/>
      <c r="K54" s="88">
        <v>1442.0690000000002</v>
      </c>
      <c r="L54" s="88">
        <v>1320.6369991935487</v>
      </c>
      <c r="M54" s="88">
        <v>0</v>
      </c>
      <c r="N54" s="87">
        <f>IF(AND(L54&gt;0,M54&gt;0),M54*100/L54,"")</f>
      </c>
      <c r="O54" s="83" t="s">
        <v>219</v>
      </c>
      <c r="P54" s="85"/>
      <c r="Q54" s="85"/>
      <c r="R54" s="103">
        <v>0</v>
      </c>
      <c r="S54" s="92">
        <v>0</v>
      </c>
      <c r="T54" s="92">
        <v>0</v>
      </c>
      <c r="U54" s="92">
        <v>0</v>
      </c>
      <c r="V54" s="92">
        <f t="shared" si="10"/>
      </c>
      <c r="W54" s="87"/>
      <c r="X54" s="104"/>
      <c r="Y54" s="88">
        <v>143.081</v>
      </c>
      <c r="Z54" s="88">
        <v>198.6863713425</v>
      </c>
      <c r="AA54" s="88"/>
      <c r="AB54" s="88">
        <f t="shared" si="11"/>
      </c>
    </row>
    <row r="55" spans="1:28" s="89" customFormat="1" ht="11.25" customHeight="1">
      <c r="A55" s="83"/>
      <c r="B55" s="85"/>
      <c r="C55" s="85"/>
      <c r="D55" s="103"/>
      <c r="E55" s="92"/>
      <c r="F55" s="92"/>
      <c r="G55" s="92"/>
      <c r="H55" s="92"/>
      <c r="I55" s="87"/>
      <c r="J55" s="104"/>
      <c r="K55" s="88"/>
      <c r="L55" s="88"/>
      <c r="M55" s="88"/>
      <c r="N55" s="87"/>
      <c r="O55" s="83" t="s">
        <v>220</v>
      </c>
      <c r="P55" s="85"/>
      <c r="Q55" s="85"/>
      <c r="R55" s="103">
        <v>0</v>
      </c>
      <c r="S55" s="92">
        <v>0</v>
      </c>
      <c r="T55" s="92">
        <v>0</v>
      </c>
      <c r="U55" s="92">
        <v>0</v>
      </c>
      <c r="V55" s="92">
        <f t="shared" si="10"/>
      </c>
      <c r="W55" s="87"/>
      <c r="X55" s="104"/>
      <c r="Y55" s="88">
        <v>15.307999999999998</v>
      </c>
      <c r="Z55" s="88">
        <v>13.502999999999998</v>
      </c>
      <c r="AA55" s="88">
        <v>0</v>
      </c>
      <c r="AB55" s="88">
        <f t="shared" si="11"/>
      </c>
    </row>
    <row r="56" spans="1:28" s="89" customFormat="1" ht="11.25" customHeight="1">
      <c r="A56" s="83" t="s">
        <v>123</v>
      </c>
      <c r="B56" s="85"/>
      <c r="C56" s="85"/>
      <c r="D56" s="103"/>
      <c r="E56" s="92"/>
      <c r="F56" s="92"/>
      <c r="G56" s="92"/>
      <c r="H56" s="92"/>
      <c r="I56" s="87"/>
      <c r="J56" s="104"/>
      <c r="K56" s="88"/>
      <c r="L56" s="88"/>
      <c r="M56" s="88"/>
      <c r="N56" s="87"/>
      <c r="O56" s="83"/>
      <c r="P56" s="85"/>
      <c r="Q56" s="85"/>
      <c r="R56" s="103"/>
      <c r="S56" s="92"/>
      <c r="T56" s="92"/>
      <c r="U56" s="92"/>
      <c r="V56" s="92"/>
      <c r="W56" s="87"/>
      <c r="X56" s="104"/>
      <c r="Y56" s="88"/>
      <c r="Z56" s="88"/>
      <c r="AA56" s="88"/>
      <c r="AB56" s="88"/>
    </row>
    <row r="57" spans="1:28" s="89" customFormat="1" ht="11.25" customHeight="1">
      <c r="A57" s="83" t="s">
        <v>165</v>
      </c>
      <c r="B57" s="85"/>
      <c r="C57" s="85"/>
      <c r="D57" s="103"/>
      <c r="E57" s="92">
        <v>4.878</v>
      </c>
      <c r="F57" s="92">
        <v>5.44</v>
      </c>
      <c r="G57" s="92">
        <v>0</v>
      </c>
      <c r="H57" s="92">
        <f aca="true" t="shared" si="14" ref="H57:H78">IF(AND(F57&gt;0,G57&gt;0),G57*100/F57,"")</f>
      </c>
      <c r="I57" s="87"/>
      <c r="J57" s="104"/>
      <c r="K57" s="88">
        <v>162.193</v>
      </c>
      <c r="L57" s="88">
        <v>174.16014857142858</v>
      </c>
      <c r="M57" s="88">
        <v>0</v>
      </c>
      <c r="N57" s="87">
        <f aca="true" t="shared" si="15" ref="N57:N78">IF(AND(L57&gt;0,M57&gt;0),M57*100/L57,"")</f>
      </c>
      <c r="O57" s="83" t="s">
        <v>221</v>
      </c>
      <c r="P57" s="85"/>
      <c r="Q57" s="85"/>
      <c r="R57" s="103"/>
      <c r="S57" s="92"/>
      <c r="T57" s="92"/>
      <c r="U57" s="92"/>
      <c r="V57" s="92"/>
      <c r="W57" s="87"/>
      <c r="X57" s="104"/>
      <c r="Y57" s="88"/>
      <c r="Z57" s="88"/>
      <c r="AA57" s="88"/>
      <c r="AB57" s="88"/>
    </row>
    <row r="58" spans="1:28" s="89" customFormat="1" ht="11.25" customHeight="1">
      <c r="A58" s="83" t="s">
        <v>166</v>
      </c>
      <c r="B58" s="85"/>
      <c r="C58" s="85"/>
      <c r="D58" s="103"/>
      <c r="E58" s="92">
        <v>10.132</v>
      </c>
      <c r="F58" s="92">
        <v>10.395</v>
      </c>
      <c r="G58" s="92">
        <v>0</v>
      </c>
      <c r="H58" s="92">
        <f t="shared" si="14"/>
      </c>
      <c r="I58" s="87"/>
      <c r="J58" s="104">
        <v>4</v>
      </c>
      <c r="K58" s="88">
        <v>49.352</v>
      </c>
      <c r="L58" s="88">
        <v>52.177800000000005</v>
      </c>
      <c r="M58" s="88">
        <v>49.161609</v>
      </c>
      <c r="N58" s="87">
        <f t="shared" si="15"/>
        <v>94.21939790485608</v>
      </c>
      <c r="O58" s="83" t="s">
        <v>222</v>
      </c>
      <c r="P58" s="85"/>
      <c r="Q58" s="85"/>
      <c r="R58" s="103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4">
        <v>11</v>
      </c>
      <c r="Y58" s="88">
        <v>250.5133</v>
      </c>
      <c r="Z58" s="88">
        <v>228.91320000000002</v>
      </c>
      <c r="AA58" s="88">
        <v>0</v>
      </c>
      <c r="AB58" s="88">
        <f>IF(AND(Z58&gt;0,AA58&gt;0),AA58*100/Z58,"")</f>
      </c>
    </row>
    <row r="59" spans="1:28" s="89" customFormat="1" ht="11.25" customHeight="1">
      <c r="A59" s="83" t="s">
        <v>167</v>
      </c>
      <c r="B59" s="85"/>
      <c r="C59" s="85"/>
      <c r="D59" s="103">
        <v>2</v>
      </c>
      <c r="E59" s="92">
        <v>33.717</v>
      </c>
      <c r="F59" s="92">
        <v>33.513</v>
      </c>
      <c r="G59" s="92">
        <v>33.858068866510635</v>
      </c>
      <c r="H59" s="92">
        <f t="shared" si="14"/>
        <v>101.0296567496513</v>
      </c>
      <c r="I59" s="87"/>
      <c r="J59" s="104"/>
      <c r="K59" s="88">
        <v>908.6652896752058</v>
      </c>
      <c r="L59" s="88">
        <v>918.9373194219187</v>
      </c>
      <c r="M59" s="88">
        <v>0</v>
      </c>
      <c r="N59" s="87">
        <f t="shared" si="15"/>
      </c>
      <c r="O59" s="83" t="s">
        <v>223</v>
      </c>
      <c r="P59" s="85"/>
      <c r="Q59" s="85"/>
      <c r="R59" s="103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4">
        <v>3</v>
      </c>
      <c r="Y59" s="88">
        <v>7382.400300539007</v>
      </c>
      <c r="Z59" s="88">
        <v>6002.253592537239</v>
      </c>
      <c r="AA59" s="88">
        <v>0</v>
      </c>
      <c r="AB59" s="88">
        <f>IF(AND(Z59&gt;0,AA59&gt;0),AA59*100/Z59,"")</f>
      </c>
    </row>
    <row r="60" spans="1:28" s="89" customFormat="1" ht="11.25" customHeight="1">
      <c r="A60" s="83" t="s">
        <v>168</v>
      </c>
      <c r="B60" s="85"/>
      <c r="C60" s="85"/>
      <c r="D60" s="103">
        <v>4</v>
      </c>
      <c r="E60" s="92">
        <v>18.042</v>
      </c>
      <c r="F60" s="92">
        <v>18.075</v>
      </c>
      <c r="G60" s="92">
        <v>17.927</v>
      </c>
      <c r="H60" s="92">
        <f t="shared" si="14"/>
        <v>99.18118948824343</v>
      </c>
      <c r="I60" s="87"/>
      <c r="J60" s="104"/>
      <c r="K60" s="88">
        <v>874.8870000000002</v>
      </c>
      <c r="L60" s="88">
        <v>936.365</v>
      </c>
      <c r="M60" s="88">
        <v>0</v>
      </c>
      <c r="N60" s="87">
        <f t="shared" si="15"/>
      </c>
      <c r="O60" s="83" t="s">
        <v>303</v>
      </c>
      <c r="P60" s="85"/>
      <c r="Q60" s="85"/>
      <c r="R60" s="103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4">
        <v>3</v>
      </c>
      <c r="Y60" s="88">
        <v>53549.84050418823</v>
      </c>
      <c r="Z60" s="88">
        <v>44364.50164298907</v>
      </c>
      <c r="AA60" s="88">
        <v>0</v>
      </c>
      <c r="AB60" s="88">
        <f>IF(AND(Z60&gt;0,AA60&gt;0),AA60*100/Z60,"")</f>
      </c>
    </row>
    <row r="61" spans="1:28" s="89" customFormat="1" ht="11.25" customHeight="1">
      <c r="A61" s="83" t="s">
        <v>169</v>
      </c>
      <c r="B61" s="85"/>
      <c r="C61" s="85"/>
      <c r="D61" s="103"/>
      <c r="E61" s="92">
        <v>26.723</v>
      </c>
      <c r="F61" s="92">
        <v>23.59</v>
      </c>
      <c r="G61" s="92"/>
      <c r="H61" s="92">
        <f t="shared" si="14"/>
      </c>
      <c r="I61" s="87"/>
      <c r="J61" s="104"/>
      <c r="K61" s="88">
        <v>856.951</v>
      </c>
      <c r="L61" s="88">
        <v>742.103</v>
      </c>
      <c r="M61" s="88">
        <v>0</v>
      </c>
      <c r="N61" s="87">
        <f t="shared" si="15"/>
      </c>
      <c r="O61" s="83" t="s">
        <v>224</v>
      </c>
      <c r="P61" s="85"/>
      <c r="Q61" s="85"/>
      <c r="R61" s="103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4">
        <v>11</v>
      </c>
      <c r="Y61" s="88">
        <v>1.692</v>
      </c>
      <c r="Z61" s="88">
        <v>1.182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170</v>
      </c>
      <c r="B62" s="85"/>
      <c r="C62" s="85"/>
      <c r="D62" s="103">
        <v>2</v>
      </c>
      <c r="E62" s="92">
        <v>10.64</v>
      </c>
      <c r="F62" s="92">
        <v>11.256507493404747</v>
      </c>
      <c r="G62" s="92">
        <v>11.652992797509011</v>
      </c>
      <c r="H62" s="92">
        <f t="shared" si="14"/>
        <v>103.52227637512405</v>
      </c>
      <c r="I62" s="87"/>
      <c r="J62" s="104">
        <v>4</v>
      </c>
      <c r="K62" s="88">
        <v>1015.956</v>
      </c>
      <c r="L62" s="88">
        <v>1076.3620158587653</v>
      </c>
      <c r="M62" s="88">
        <v>1072.615</v>
      </c>
      <c r="N62" s="87">
        <f t="shared" si="15"/>
        <v>99.6518814484757</v>
      </c>
      <c r="O62" s="83"/>
      <c r="P62" s="85"/>
      <c r="Q62" s="85"/>
      <c r="R62" s="103"/>
      <c r="S62" s="92"/>
      <c r="T62" s="92"/>
      <c r="U62" s="92"/>
      <c r="V62" s="92"/>
      <c r="W62" s="87"/>
      <c r="X62" s="104"/>
      <c r="Y62" s="88"/>
      <c r="Z62" s="88"/>
      <c r="AA62" s="88"/>
      <c r="AB62" s="88"/>
    </row>
    <row r="63" spans="1:28" s="89" customFormat="1" ht="11.25" customHeight="1">
      <c r="A63" s="83" t="s">
        <v>171</v>
      </c>
      <c r="B63" s="85"/>
      <c r="C63" s="85"/>
      <c r="D63" s="103">
        <v>4</v>
      </c>
      <c r="E63" s="92">
        <v>30.633</v>
      </c>
      <c r="F63" s="92">
        <v>37.539</v>
      </c>
      <c r="G63" s="92">
        <v>42.788</v>
      </c>
      <c r="H63" s="92">
        <f t="shared" si="14"/>
        <v>113.98279123045364</v>
      </c>
      <c r="I63" s="87"/>
      <c r="J63" s="104"/>
      <c r="K63" s="88">
        <v>2288.36839</v>
      </c>
      <c r="L63" s="88">
        <v>3264.338</v>
      </c>
      <c r="M63" s="88">
        <v>0</v>
      </c>
      <c r="N63" s="87">
        <f t="shared" si="15"/>
      </c>
      <c r="O63" s="83" t="s">
        <v>225</v>
      </c>
      <c r="P63" s="85"/>
      <c r="Q63" s="85"/>
      <c r="R63" s="103"/>
      <c r="S63" s="92"/>
      <c r="T63" s="92"/>
      <c r="U63" s="92"/>
      <c r="V63" s="92"/>
      <c r="W63" s="87"/>
      <c r="X63" s="104"/>
      <c r="Y63" s="88"/>
      <c r="Z63" s="88"/>
      <c r="AA63" s="88"/>
      <c r="AB63" s="88"/>
    </row>
    <row r="64" spans="1:28" s="89" customFormat="1" ht="11.25" customHeight="1">
      <c r="A64" s="83" t="s">
        <v>172</v>
      </c>
      <c r="B64" s="85"/>
      <c r="C64" s="85"/>
      <c r="D64" s="103"/>
      <c r="E64" s="92">
        <v>4.611</v>
      </c>
      <c r="F64" s="92">
        <v>5.424</v>
      </c>
      <c r="G64" s="92">
        <v>0</v>
      </c>
      <c r="H64" s="92">
        <f t="shared" si="14"/>
      </c>
      <c r="I64" s="87"/>
      <c r="J64" s="104"/>
      <c r="K64" s="88">
        <v>466.83</v>
      </c>
      <c r="L64" s="88">
        <v>540.139</v>
      </c>
      <c r="M64" s="88">
        <v>0</v>
      </c>
      <c r="N64" s="87">
        <f t="shared" si="15"/>
      </c>
      <c r="O64" s="83" t="s">
        <v>226</v>
      </c>
      <c r="P64" s="85"/>
      <c r="Q64" s="85"/>
      <c r="R64" s="103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4">
        <v>11</v>
      </c>
      <c r="Y64" s="88">
        <v>549.933</v>
      </c>
      <c r="Z64" s="88">
        <v>542.2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173</v>
      </c>
      <c r="B65" s="85"/>
      <c r="C65" s="85"/>
      <c r="D65" s="103"/>
      <c r="E65" s="92">
        <v>45.884</v>
      </c>
      <c r="F65" s="92">
        <v>54.21950749340474</v>
      </c>
      <c r="G65" s="92">
        <v>0</v>
      </c>
      <c r="H65" s="92">
        <f t="shared" si="14"/>
      </c>
      <c r="I65" s="87"/>
      <c r="J65" s="104"/>
      <c r="K65" s="88">
        <v>3771.1543900000006</v>
      </c>
      <c r="L65" s="88">
        <v>4880.839015858766</v>
      </c>
      <c r="M65" s="88">
        <v>0</v>
      </c>
      <c r="N65" s="87">
        <f t="shared" si="15"/>
      </c>
      <c r="O65" s="83" t="s">
        <v>227</v>
      </c>
      <c r="P65" s="85"/>
      <c r="Q65" s="85"/>
      <c r="R65" s="103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4">
        <v>3</v>
      </c>
      <c r="Y65" s="88">
        <v>8726.516915905795</v>
      </c>
      <c r="Z65" s="88">
        <v>4043.49951751684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174</v>
      </c>
      <c r="B66" s="85"/>
      <c r="C66" s="85"/>
      <c r="D66" s="103"/>
      <c r="E66" s="92">
        <v>19.939</v>
      </c>
      <c r="F66" s="92">
        <v>27.121</v>
      </c>
      <c r="G66" s="92"/>
      <c r="H66" s="92">
        <f t="shared" si="14"/>
      </c>
      <c r="I66" s="87"/>
      <c r="J66" s="104"/>
      <c r="K66" s="88">
        <v>1550.841</v>
      </c>
      <c r="L66" s="88">
        <v>2503.756</v>
      </c>
      <c r="M66" s="88">
        <v>0</v>
      </c>
      <c r="N66" s="87">
        <f t="shared" si="15"/>
      </c>
      <c r="O66" s="83" t="s">
        <v>228</v>
      </c>
      <c r="P66" s="85"/>
      <c r="Q66" s="85"/>
      <c r="R66" s="103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4">
        <v>3</v>
      </c>
      <c r="Y66" s="88">
        <v>1771.0681906212988</v>
      </c>
      <c r="Z66" s="88">
        <v>836.2266884950902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175</v>
      </c>
      <c r="B67" s="85"/>
      <c r="C67" s="85"/>
      <c r="D67" s="103"/>
      <c r="E67" s="92">
        <v>18.105</v>
      </c>
      <c r="F67" s="92">
        <v>18.057</v>
      </c>
      <c r="G67" s="92">
        <v>0</v>
      </c>
      <c r="H67" s="92">
        <f t="shared" si="14"/>
      </c>
      <c r="I67" s="87"/>
      <c r="J67" s="104"/>
      <c r="K67" s="88">
        <v>1012.814</v>
      </c>
      <c r="L67" s="88">
        <v>1091.2472871428574</v>
      </c>
      <c r="M67" s="88">
        <v>0</v>
      </c>
      <c r="N67" s="87">
        <f t="shared" si="15"/>
      </c>
    </row>
    <row r="68" spans="1:28" s="89" customFormat="1" ht="11.25" customHeight="1">
      <c r="A68" s="83" t="s">
        <v>176</v>
      </c>
      <c r="B68" s="85"/>
      <c r="C68" s="85"/>
      <c r="D68" s="103"/>
      <c r="E68" s="92">
        <v>2.088</v>
      </c>
      <c r="F68" s="92">
        <v>1.75</v>
      </c>
      <c r="G68" s="92"/>
      <c r="H68" s="92">
        <f t="shared" si="14"/>
      </c>
      <c r="I68" s="87"/>
      <c r="J68" s="104"/>
      <c r="K68" s="88">
        <v>69.911</v>
      </c>
      <c r="L68" s="88">
        <v>60.424</v>
      </c>
      <c r="M68" s="88">
        <v>0</v>
      </c>
      <c r="N68" s="87">
        <f t="shared" si="15"/>
      </c>
      <c r="O68" s="83"/>
      <c r="P68" s="85"/>
      <c r="Q68" s="85"/>
      <c r="R68" s="103"/>
      <c r="S68" s="92"/>
      <c r="T68" s="92"/>
      <c r="U68" s="92"/>
      <c r="V68" s="92"/>
      <c r="W68" s="87"/>
      <c r="X68" s="104"/>
      <c r="Y68" s="88"/>
      <c r="Z68" s="88"/>
      <c r="AA68" s="88"/>
      <c r="AB68" s="88"/>
    </row>
    <row r="69" spans="1:28" s="89" customFormat="1" ht="11.25" customHeight="1">
      <c r="A69" s="83" t="s">
        <v>177</v>
      </c>
      <c r="B69" s="85"/>
      <c r="C69" s="85"/>
      <c r="D69" s="103">
        <v>4</v>
      </c>
      <c r="E69" s="92">
        <v>7.976</v>
      </c>
      <c r="F69" s="92">
        <v>7.761271725772798</v>
      </c>
      <c r="G69" s="92">
        <v>7.465</v>
      </c>
      <c r="H69" s="92">
        <f t="shared" si="14"/>
        <v>96.18269097847752</v>
      </c>
      <c r="I69" s="87"/>
      <c r="J69" s="104">
        <v>4</v>
      </c>
      <c r="K69" s="88">
        <v>312.519</v>
      </c>
      <c r="L69" s="88">
        <v>299.8063294422653</v>
      </c>
      <c r="M69" s="88">
        <v>279.8205039999999</v>
      </c>
      <c r="N69" s="87">
        <f t="shared" si="15"/>
        <v>93.3337546677399</v>
      </c>
      <c r="O69" s="93"/>
      <c r="P69" s="85"/>
      <c r="Q69" s="85"/>
      <c r="R69" s="101"/>
      <c r="S69" s="92"/>
      <c r="T69" s="92"/>
      <c r="U69" s="92"/>
      <c r="V69" s="92">
        <f>IF(AND(T69&gt;0,U69&gt;0),U69*100/T69,"")</f>
      </c>
      <c r="W69" s="87"/>
      <c r="X69" s="102"/>
      <c r="Y69" s="88"/>
      <c r="Z69" s="88"/>
      <c r="AA69" s="88"/>
      <c r="AB69" s="88"/>
    </row>
    <row r="70" spans="1:16" s="89" customFormat="1" ht="11.25" customHeight="1">
      <c r="A70" s="83" t="s">
        <v>178</v>
      </c>
      <c r="B70" s="85"/>
      <c r="C70" s="85"/>
      <c r="D70" s="103"/>
      <c r="E70" s="92">
        <v>15.481</v>
      </c>
      <c r="F70" s="92">
        <v>17.976</v>
      </c>
      <c r="G70" s="92">
        <v>0</v>
      </c>
      <c r="H70" s="92">
        <f t="shared" si="14"/>
      </c>
      <c r="I70" s="87"/>
      <c r="J70" s="104"/>
      <c r="K70" s="88">
        <v>199.73450000000003</v>
      </c>
      <c r="L70" s="88">
        <v>229.09685000000002</v>
      </c>
      <c r="M70" s="88">
        <v>0</v>
      </c>
      <c r="N70" s="87">
        <f t="shared" si="15"/>
      </c>
      <c r="P70" s="94"/>
    </row>
    <row r="71" spans="1:28" s="89" customFormat="1" ht="11.25" customHeight="1">
      <c r="A71" s="83" t="s">
        <v>179</v>
      </c>
      <c r="B71" s="85"/>
      <c r="C71" s="85"/>
      <c r="D71" s="103"/>
      <c r="E71" s="92">
        <v>6.23348254836824</v>
      </c>
      <c r="F71" s="92">
        <v>6.5514451171896475</v>
      </c>
      <c r="G71" s="92">
        <v>0</v>
      </c>
      <c r="H71" s="92">
        <f t="shared" si="14"/>
      </c>
      <c r="I71" s="87"/>
      <c r="J71" s="104"/>
      <c r="K71" s="88">
        <v>140.73489966015615</v>
      </c>
      <c r="L71" s="88">
        <v>150.8777575964599</v>
      </c>
      <c r="M71" s="88">
        <v>0</v>
      </c>
      <c r="N71" s="87">
        <f t="shared" si="15"/>
      </c>
      <c r="O71" s="64"/>
      <c r="P71" s="64"/>
      <c r="Q71" s="64"/>
      <c r="R71" s="64"/>
      <c r="S71" s="64"/>
      <c r="T71" s="64"/>
      <c r="U71" s="64"/>
      <c r="V71" s="64"/>
      <c r="W71" s="65"/>
      <c r="X71" s="65"/>
      <c r="Y71" s="65"/>
      <c r="Z71" s="65"/>
      <c r="AA71" s="65"/>
      <c r="AB71" s="65"/>
    </row>
    <row r="72" spans="1:28" s="89" customFormat="1" ht="11.25" customHeight="1">
      <c r="A72" s="83" t="s">
        <v>180</v>
      </c>
      <c r="B72" s="85"/>
      <c r="C72" s="85"/>
      <c r="D72" s="103">
        <v>1</v>
      </c>
      <c r="E72" s="92">
        <v>18.871</v>
      </c>
      <c r="F72" s="92">
        <v>19.787459486609166</v>
      </c>
      <c r="G72" s="92">
        <v>19.716501196935745</v>
      </c>
      <c r="H72" s="92">
        <f t="shared" si="14"/>
        <v>99.64139767552555</v>
      </c>
      <c r="I72" s="87"/>
      <c r="J72" s="104"/>
      <c r="K72" s="88">
        <v>173.173</v>
      </c>
      <c r="L72" s="88">
        <v>169.23271716898037</v>
      </c>
      <c r="M72" s="88">
        <v>0</v>
      </c>
      <c r="N72" s="87">
        <f t="shared" si="15"/>
      </c>
      <c r="O72" s="66" t="s">
        <v>114</v>
      </c>
      <c r="P72" s="67"/>
      <c r="Q72" s="67"/>
      <c r="R72" s="67"/>
      <c r="S72" s="67"/>
      <c r="T72" s="67"/>
      <c r="U72" s="67"/>
      <c r="V72" s="67"/>
      <c r="W72" s="68"/>
      <c r="X72" s="68" t="s">
        <v>115</v>
      </c>
      <c r="Y72" s="68"/>
      <c r="Z72" s="68"/>
      <c r="AA72" s="68" t="s">
        <v>122</v>
      </c>
      <c r="AB72" s="68"/>
    </row>
    <row r="73" spans="1:28" s="89" customFormat="1" ht="11.25" customHeight="1" thickBot="1">
      <c r="A73" s="83" t="s">
        <v>181</v>
      </c>
      <c r="B73" s="85"/>
      <c r="C73" s="85"/>
      <c r="D73" s="103">
        <v>4</v>
      </c>
      <c r="E73" s="92">
        <v>3.567</v>
      </c>
      <c r="F73" s="92">
        <v>3.887</v>
      </c>
      <c r="G73" s="92">
        <v>3.919</v>
      </c>
      <c r="H73" s="92">
        <f t="shared" si="14"/>
        <v>100.82325701054798</v>
      </c>
      <c r="I73" s="87"/>
      <c r="J73" s="104">
        <v>4</v>
      </c>
      <c r="K73" s="88">
        <v>168.79899999999998</v>
      </c>
      <c r="L73" s="88">
        <v>190.2508</v>
      </c>
      <c r="M73" s="88">
        <v>189.864225</v>
      </c>
      <c r="N73" s="87">
        <f t="shared" si="15"/>
        <v>99.79680768753667</v>
      </c>
      <c r="O73" s="67"/>
      <c r="P73" s="67"/>
      <c r="Q73" s="67"/>
      <c r="R73" s="67"/>
      <c r="S73" s="67"/>
      <c r="T73" s="67"/>
      <c r="U73" s="67"/>
      <c r="V73" s="67"/>
      <c r="W73" s="68"/>
      <c r="X73" s="68"/>
      <c r="Y73" s="68"/>
      <c r="Z73" s="68"/>
      <c r="AA73" s="68"/>
      <c r="AB73" s="68"/>
    </row>
    <row r="74" spans="1:28" s="89" customFormat="1" ht="11.25" customHeight="1" thickBot="1">
      <c r="A74" s="83" t="s">
        <v>182</v>
      </c>
      <c r="B74" s="85"/>
      <c r="C74" s="85"/>
      <c r="D74" s="103">
        <v>4</v>
      </c>
      <c r="E74" s="92">
        <v>10.635</v>
      </c>
      <c r="F74" s="92">
        <v>11.904</v>
      </c>
      <c r="G74" s="92">
        <v>11.903</v>
      </c>
      <c r="H74" s="92">
        <f t="shared" si="14"/>
        <v>99.99159946236558</v>
      </c>
      <c r="I74" s="87"/>
      <c r="J74" s="104"/>
      <c r="K74" s="88">
        <v>667.3939999999999</v>
      </c>
      <c r="L74" s="88">
        <v>762.4779599999998</v>
      </c>
      <c r="M74" s="88">
        <v>0</v>
      </c>
      <c r="N74" s="87">
        <f t="shared" si="15"/>
      </c>
      <c r="O74" s="69"/>
      <c r="P74" s="70"/>
      <c r="Q74" s="71"/>
      <c r="R74" s="187" t="s">
        <v>116</v>
      </c>
      <c r="S74" s="188"/>
      <c r="T74" s="188"/>
      <c r="U74" s="188"/>
      <c r="V74" s="189"/>
      <c r="W74" s="68"/>
      <c r="X74" s="187" t="s">
        <v>117</v>
      </c>
      <c r="Y74" s="188"/>
      <c r="Z74" s="188"/>
      <c r="AA74" s="188"/>
      <c r="AB74" s="189"/>
    </row>
    <row r="75" spans="1:28" s="89" customFormat="1" ht="11.25" customHeight="1">
      <c r="A75" s="83" t="s">
        <v>183</v>
      </c>
      <c r="B75" s="85"/>
      <c r="C75" s="85"/>
      <c r="D75" s="103">
        <v>4</v>
      </c>
      <c r="E75" s="92">
        <v>8.306</v>
      </c>
      <c r="F75" s="92">
        <v>7.968</v>
      </c>
      <c r="G75" s="92">
        <v>7.464</v>
      </c>
      <c r="H75" s="92">
        <f t="shared" si="14"/>
        <v>93.67469879518073</v>
      </c>
      <c r="I75" s="87"/>
      <c r="J75" s="104"/>
      <c r="K75" s="88">
        <v>412.041</v>
      </c>
      <c r="L75" s="88">
        <v>361.54599629818597</v>
      </c>
      <c r="M75" s="88">
        <v>0</v>
      </c>
      <c r="N75" s="87">
        <f t="shared" si="15"/>
      </c>
      <c r="O75" s="72" t="s">
        <v>118</v>
      </c>
      <c r="P75" s="73"/>
      <c r="Q75" s="71"/>
      <c r="R75" s="69"/>
      <c r="S75" s="74" t="s">
        <v>283</v>
      </c>
      <c r="T75" s="74" t="s">
        <v>283</v>
      </c>
      <c r="U75" s="74" t="s">
        <v>120</v>
      </c>
      <c r="V75" s="75">
        <f>U76</f>
        <v>2014</v>
      </c>
      <c r="W75" s="68"/>
      <c r="X75" s="69"/>
      <c r="Y75" s="74" t="s">
        <v>283</v>
      </c>
      <c r="Z75" s="74" t="s">
        <v>283</v>
      </c>
      <c r="AA75" s="74" t="s">
        <v>120</v>
      </c>
      <c r="AB75" s="75">
        <f>AA76</f>
        <v>2014</v>
      </c>
    </row>
    <row r="76" spans="1:28" s="89" customFormat="1" ht="11.25" customHeight="1" thickBot="1">
      <c r="A76" s="83" t="s">
        <v>184</v>
      </c>
      <c r="B76" s="85"/>
      <c r="C76" s="85"/>
      <c r="D76" s="103">
        <v>4</v>
      </c>
      <c r="E76" s="92">
        <v>22.508</v>
      </c>
      <c r="F76" s="92">
        <v>23.759</v>
      </c>
      <c r="G76" s="92">
        <v>23.286</v>
      </c>
      <c r="H76" s="92">
        <f t="shared" si="14"/>
        <v>98.0091754703481</v>
      </c>
      <c r="I76" s="87"/>
      <c r="J76" s="104"/>
      <c r="K76" s="88">
        <v>1248.234</v>
      </c>
      <c r="L76" s="88">
        <v>1314.2747562981856</v>
      </c>
      <c r="M76" s="88">
        <v>0</v>
      </c>
      <c r="N76" s="87">
        <f t="shared" si="15"/>
      </c>
      <c r="O76" s="95"/>
      <c r="P76" s="96"/>
      <c r="Q76" s="71"/>
      <c r="R76" s="97" t="s">
        <v>121</v>
      </c>
      <c r="S76" s="98">
        <f>U76-2</f>
        <v>2012</v>
      </c>
      <c r="T76" s="98">
        <f>U76-1</f>
        <v>2013</v>
      </c>
      <c r="U76" s="98">
        <v>2014</v>
      </c>
      <c r="V76" s="81" t="str">
        <f>CONCATENATE(T76,"=100")</f>
        <v>2013=100</v>
      </c>
      <c r="W76" s="68"/>
      <c r="X76" s="97" t="s">
        <v>121</v>
      </c>
      <c r="Y76" s="98">
        <f>AA76-2</f>
        <v>2012</v>
      </c>
      <c r="Z76" s="98">
        <f>AA76-1</f>
        <v>2013</v>
      </c>
      <c r="AA76" s="98">
        <v>2014</v>
      </c>
      <c r="AB76" s="81" t="str">
        <f>CONCATENATE(Z76,"=100")</f>
        <v>2013=100</v>
      </c>
    </row>
    <row r="77" spans="1:28" s="89" customFormat="1" ht="11.25" customHeight="1">
      <c r="A77" s="83" t="s">
        <v>185</v>
      </c>
      <c r="B77" s="85"/>
      <c r="C77" s="85"/>
      <c r="D77" s="103"/>
      <c r="E77" s="92">
        <v>10.092</v>
      </c>
      <c r="F77" s="92">
        <v>9.869</v>
      </c>
      <c r="G77" s="92">
        <v>0</v>
      </c>
      <c r="H77" s="92">
        <f t="shared" si="14"/>
      </c>
      <c r="I77" s="87"/>
      <c r="J77" s="104"/>
      <c r="K77" s="88">
        <v>177.565</v>
      </c>
      <c r="L77" s="88">
        <v>184.37041904761907</v>
      </c>
      <c r="M77" s="88">
        <v>0</v>
      </c>
      <c r="N77" s="87">
        <f t="shared" si="15"/>
      </c>
      <c r="O77" s="83"/>
      <c r="P77" s="83"/>
      <c r="Q77" s="83"/>
      <c r="R77" s="84"/>
      <c r="S77" s="85"/>
      <c r="T77" s="85"/>
      <c r="U77" s="85"/>
      <c r="V77" s="85">
        <f>IF(AND(T77&gt;0,U77&gt;0),U77*100/T77,"")</f>
      </c>
      <c r="W77" s="86"/>
      <c r="X77" s="86"/>
      <c r="Y77" s="87"/>
      <c r="Z77" s="87"/>
      <c r="AA77" s="87"/>
      <c r="AB77" s="88">
        <f>IF(AND(Z77&gt;0,AA77&gt;0),AA77*100/Z77,"")</f>
      </c>
    </row>
    <row r="78" spans="1:28" s="89" customFormat="1" ht="11.25" customHeight="1">
      <c r="A78" s="83" t="s">
        <v>186</v>
      </c>
      <c r="B78" s="85"/>
      <c r="C78" s="85"/>
      <c r="D78" s="103">
        <v>3</v>
      </c>
      <c r="E78" s="92">
        <v>11.934</v>
      </c>
      <c r="F78" s="92">
        <v>13.269461162797441</v>
      </c>
      <c r="G78" s="92">
        <v>13.260122015543267</v>
      </c>
      <c r="H78" s="92">
        <f t="shared" si="14"/>
        <v>99.92961924271381</v>
      </c>
      <c r="I78" s="87"/>
      <c r="J78" s="104">
        <v>3</v>
      </c>
      <c r="K78" s="88">
        <v>86.44399999999999</v>
      </c>
      <c r="L78" s="88">
        <v>94.19387084526427</v>
      </c>
      <c r="M78" s="88">
        <v>93.20751506320609</v>
      </c>
      <c r="N78" s="87">
        <f t="shared" si="15"/>
        <v>98.9528450490388</v>
      </c>
      <c r="O78" s="83"/>
      <c r="P78" s="83"/>
      <c r="Q78" s="83"/>
      <c r="R78" s="84"/>
      <c r="S78" s="85"/>
      <c r="T78" s="85"/>
      <c r="U78" s="85"/>
      <c r="V78" s="85"/>
      <c r="W78" s="86"/>
      <c r="X78" s="86"/>
      <c r="Y78" s="87"/>
      <c r="Z78" s="87"/>
      <c r="AA78" s="87"/>
      <c r="AB78" s="88"/>
    </row>
    <row r="79" spans="1:28" s="89" customFormat="1" ht="11.25" customHeight="1">
      <c r="A79" s="83"/>
      <c r="B79" s="85"/>
      <c r="C79" s="85"/>
      <c r="D79" s="103"/>
      <c r="E79" s="92"/>
      <c r="F79" s="92"/>
      <c r="G79" s="92"/>
      <c r="H79" s="92"/>
      <c r="I79" s="87"/>
      <c r="J79" s="104"/>
      <c r="K79" s="88"/>
      <c r="L79" s="88"/>
      <c r="M79" s="88"/>
      <c r="N79" s="87"/>
      <c r="O79" s="83" t="s">
        <v>198</v>
      </c>
      <c r="P79" s="83"/>
      <c r="Q79" s="83"/>
      <c r="R79" s="103"/>
      <c r="S79" s="85"/>
      <c r="T79" s="85"/>
      <c r="U79" s="85"/>
      <c r="V79" s="85">
        <f>IF(AND(T79&gt;0,U79&gt;0),U79*100/T79,"")</f>
      </c>
      <c r="W79" s="86"/>
      <c r="X79" s="104"/>
      <c r="Y79" s="87"/>
      <c r="Z79" s="87"/>
      <c r="AA79" s="87"/>
      <c r="AB79" s="88">
        <f>IF(AND(Z79&gt;0,AA79&gt;0),AA79*100/Z79,"")</f>
      </c>
    </row>
    <row r="80" spans="1:28" s="89" customFormat="1" ht="11.25" customHeight="1">
      <c r="A80" s="93"/>
      <c r="B80" s="85"/>
      <c r="C80" s="85"/>
      <c r="D80" s="101"/>
      <c r="E80" s="92"/>
      <c r="F80" s="92"/>
      <c r="G80" s="92"/>
      <c r="H80" s="92"/>
      <c r="I80" s="87"/>
      <c r="J80" s="102"/>
      <c r="K80" s="88"/>
      <c r="L80" s="88"/>
      <c r="M80" s="88"/>
      <c r="N80" s="88"/>
      <c r="O80" s="83" t="s">
        <v>302</v>
      </c>
      <c r="P80" s="85"/>
      <c r="Q80" s="85"/>
      <c r="R80" s="103">
        <v>0</v>
      </c>
      <c r="S80" s="92">
        <v>0</v>
      </c>
      <c r="T80" s="92">
        <v>0</v>
      </c>
      <c r="U80" s="92">
        <v>0</v>
      </c>
      <c r="V80" s="92">
        <f>IF(AND(T80&gt;0,U80&gt;0),U80*100/T80,"")</f>
      </c>
      <c r="W80" s="87"/>
      <c r="X80" s="104">
        <v>4</v>
      </c>
      <c r="Y80" s="88">
        <v>56.634</v>
      </c>
      <c r="Z80" s="88">
        <v>54.15644400000001</v>
      </c>
      <c r="AA80" s="88">
        <v>79.40095500000001</v>
      </c>
      <c r="AB80" s="88">
        <f>IF(AND(Z80&gt;0,AA80&gt;0),AA80*100/Z80,"")</f>
        <v>146.61404836698657</v>
      </c>
    </row>
    <row r="81" spans="1:28" s="89" customFormat="1" ht="11.25" customHeight="1">
      <c r="A81" s="83"/>
      <c r="B81" s="83"/>
      <c r="C81" s="83"/>
      <c r="D81" s="90"/>
      <c r="F81" s="92"/>
      <c r="G81" s="92"/>
      <c r="H81" s="92"/>
      <c r="I81" s="86"/>
      <c r="J81" s="91"/>
      <c r="K81" s="88"/>
      <c r="L81" s="88"/>
      <c r="M81" s="88"/>
      <c r="N81" s="88"/>
      <c r="O81" s="83"/>
      <c r="P81" s="85"/>
      <c r="Q81" s="85"/>
      <c r="R81" s="103"/>
      <c r="S81" s="92"/>
      <c r="T81" s="92"/>
      <c r="U81" s="92"/>
      <c r="V81" s="92"/>
      <c r="W81" s="87"/>
      <c r="X81" s="104"/>
      <c r="Y81" s="88"/>
      <c r="Z81" s="88"/>
      <c r="AA81" s="88"/>
      <c r="AB81" s="88"/>
    </row>
    <row r="82" spans="4:28" s="89" customFormat="1" ht="11.25" customHeight="1">
      <c r="D82" s="91"/>
      <c r="E82" s="186"/>
      <c r="F82" s="185"/>
      <c r="G82" s="185"/>
      <c r="H82" s="185"/>
      <c r="I82" s="86"/>
      <c r="J82" s="91"/>
      <c r="K82" s="88"/>
      <c r="L82" s="88"/>
      <c r="M82" s="88"/>
      <c r="N82" s="88"/>
      <c r="P82" s="83"/>
      <c r="Q82" s="83"/>
      <c r="R82" s="90"/>
      <c r="S82" s="92"/>
      <c r="T82" s="92"/>
      <c r="U82" s="92"/>
      <c r="V82" s="92"/>
      <c r="W82" s="86"/>
      <c r="X82" s="91"/>
      <c r="Y82" s="88"/>
      <c r="Z82" s="88"/>
      <c r="AA82" s="88"/>
      <c r="AB82" s="88"/>
    </row>
    <row r="83" spans="4:16" s="89" customFormat="1" ht="11.25" customHeight="1">
      <c r="D83" s="91"/>
      <c r="E83" s="88"/>
      <c r="F83" s="88"/>
      <c r="G83" s="88"/>
      <c r="H83" s="88"/>
      <c r="I83" s="86"/>
      <c r="J83" s="91"/>
      <c r="K83" s="88"/>
      <c r="L83" s="88"/>
      <c r="M83" s="88"/>
      <c r="N83" s="88"/>
      <c r="P83" s="94"/>
    </row>
    <row r="84" spans="4:16" s="89" customFormat="1" ht="11.25" customHeight="1">
      <c r="D84" s="91"/>
      <c r="E84" s="88"/>
      <c r="F84" s="88"/>
      <c r="G84" s="88"/>
      <c r="H84" s="88"/>
      <c r="I84" s="86"/>
      <c r="J84" s="91"/>
      <c r="K84" s="88"/>
      <c r="L84" s="88"/>
      <c r="M84" s="88"/>
      <c r="N84" s="88"/>
      <c r="P84" s="94"/>
    </row>
    <row r="85" spans="4:28" s="89" customFormat="1" ht="11.25" customHeight="1">
      <c r="D85" s="91"/>
      <c r="E85" s="88"/>
      <c r="F85" s="88"/>
      <c r="G85" s="88"/>
      <c r="H85" s="88"/>
      <c r="I85" s="86"/>
      <c r="J85" s="91"/>
      <c r="K85" s="88"/>
      <c r="L85" s="88"/>
      <c r="M85" s="88"/>
      <c r="N85" s="88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4:28" s="89" customFormat="1" ht="11.25" customHeight="1">
      <c r="D86" s="91"/>
      <c r="E86" s="88"/>
      <c r="F86" s="88"/>
      <c r="G86" s="88"/>
      <c r="H86" s="88"/>
      <c r="I86" s="86"/>
      <c r="J86" s="91"/>
      <c r="K86" s="88"/>
      <c r="L86" s="88"/>
      <c r="M86" s="88"/>
      <c r="N86" s="88"/>
      <c r="O86" s="93" t="s">
        <v>288</v>
      </c>
      <c r="T86" s="92"/>
      <c r="Y86"/>
      <c r="Z86"/>
      <c r="AA86"/>
      <c r="AB86"/>
    </row>
    <row r="87" spans="4:28" s="89" customFormat="1" ht="11.25" customHeight="1">
      <c r="D87" s="91"/>
      <c r="E87" s="88"/>
      <c r="F87" s="88"/>
      <c r="G87" s="88"/>
      <c r="H87" s="88"/>
      <c r="I87" s="86"/>
      <c r="J87" s="91"/>
      <c r="K87" s="88"/>
      <c r="L87" s="88"/>
      <c r="M87" s="88"/>
      <c r="N87" s="88"/>
      <c r="O87" s="184" t="s">
        <v>289</v>
      </c>
      <c r="P87" s="184"/>
      <c r="Q87" s="184"/>
      <c r="R87" s="184"/>
      <c r="S87" s="184"/>
      <c r="T87" s="184"/>
      <c r="U87" s="159"/>
      <c r="V87" s="159"/>
      <c r="W87" s="159"/>
      <c r="X87" s="159"/>
      <c r="Y87" s="159"/>
      <c r="Z87"/>
      <c r="AA87"/>
      <c r="AB87"/>
    </row>
    <row r="88" spans="4:28" s="89" customFormat="1" ht="11.25" customHeight="1">
      <c r="D88" s="91"/>
      <c r="E88" s="88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  <c r="O88" s="184" t="s">
        <v>290</v>
      </c>
      <c r="P88" s="184"/>
      <c r="Q88" s="184"/>
      <c r="R88" s="184"/>
      <c r="S88" s="184"/>
      <c r="T88" s="184"/>
      <c r="U88" s="100"/>
      <c r="V88" s="100"/>
      <c r="W88" s="100"/>
      <c r="X88" s="100"/>
      <c r="Y88" s="100"/>
      <c r="Z88" s="160"/>
      <c r="AA88" s="160"/>
      <c r="AB88" s="160"/>
    </row>
    <row r="89" spans="4:28" s="89" customFormat="1" ht="11.25" customHeight="1">
      <c r="D89" s="91"/>
      <c r="E89" s="88"/>
      <c r="F89" s="88"/>
      <c r="G89" s="88"/>
      <c r="H89" s="88">
        <f>IF(AND(F89&gt;0,G89&gt;0),G89*100/F89,"")</f>
      </c>
      <c r="I89" s="86"/>
      <c r="J89" s="91"/>
      <c r="K89" s="88"/>
      <c r="L89" s="88"/>
      <c r="M89" s="88"/>
      <c r="N89" s="88">
        <f>IF(AND(L89&gt;0,M89&gt;0),M89*100/L89,"")</f>
      </c>
      <c r="O89" s="184" t="s">
        <v>291</v>
      </c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</row>
    <row r="90" spans="4:28" s="89" customFormat="1" ht="11.25" customHeight="1">
      <c r="D90" s="91"/>
      <c r="E90" s="88"/>
      <c r="F90" s="88"/>
      <c r="G90" s="88"/>
      <c r="H90" s="88">
        <f>IF(AND(F90&gt;0,G90&gt;0),G90*100/F90,"")</f>
      </c>
      <c r="I90" s="86"/>
      <c r="J90" s="91"/>
      <c r="K90" s="88"/>
      <c r="L90" s="88"/>
      <c r="M90" s="88"/>
      <c r="N90" s="88">
        <f>IF(AND(L90&gt;0,M90&gt;0),M90*100/L90,"")</f>
      </c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4:28" s="89" customFormat="1" ht="12" customHeight="1">
      <c r="D91" s="91"/>
      <c r="E91" s="88"/>
      <c r="F91" s="88"/>
      <c r="G91" s="88"/>
      <c r="H91" s="88">
        <f>IF(AND(F91&gt;0,G91&gt;0),G91*100/F91,"")</f>
      </c>
      <c r="I91" s="86"/>
      <c r="J91" s="91"/>
      <c r="K91" s="88"/>
      <c r="L91" s="88"/>
      <c r="M91" s="88"/>
      <c r="N91" s="88">
        <f>IF(AND(L91&gt;0,M91&gt;0),M91*100/L91,"")</f>
      </c>
      <c r="O91" s="183" t="s">
        <v>304</v>
      </c>
      <c r="P91" s="183"/>
      <c r="Q91" s="183"/>
      <c r="R91" s="183"/>
      <c r="S91" s="183"/>
      <c r="T91" s="183"/>
      <c r="U91" s="183"/>
      <c r="V91" s="183"/>
      <c r="W91" s="183"/>
      <c r="X91" s="185"/>
      <c r="Y91" s="185"/>
      <c r="Z91" s="185"/>
      <c r="AA91" s="185"/>
      <c r="AB91" s="185"/>
    </row>
    <row r="92" spans="4:28" s="89" customFormat="1" ht="12" customHeight="1">
      <c r="D92" s="91"/>
      <c r="E92" s="88"/>
      <c r="F92" s="88"/>
      <c r="G92" s="88"/>
      <c r="H92" s="88">
        <f>IF(AND(F92&gt;0,G92&gt;0),G92*100/F92,"")</f>
      </c>
      <c r="I92" s="86"/>
      <c r="J92" s="91"/>
      <c r="K92" s="88"/>
      <c r="L92" s="88"/>
      <c r="M92" s="88"/>
      <c r="N92" s="88">
        <f>IF(AND(L92&gt;0,M92&gt;0),M92*100/L92,"")</f>
      </c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68" customFormat="1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00" customFormat="1" ht="11.2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00" customFormat="1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2">
      <c r="N144" s="86"/>
      <c r="O144" s="9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spans="14:28" ht="9.75">
      <c r="N145" s="68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4:28" ht="11.25">
      <c r="N146" s="94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4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4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4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4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4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ht="11.25">
      <c r="N152" s="94"/>
    </row>
    <row r="153" ht="11.25">
      <c r="N153" s="94"/>
    </row>
    <row r="154" ht="11.25">
      <c r="N154" s="94"/>
    </row>
    <row r="155" ht="11.25">
      <c r="N155" s="94"/>
    </row>
    <row r="156" ht="11.25">
      <c r="N156" s="94"/>
    </row>
    <row r="157" ht="11.25">
      <c r="N157" s="94"/>
    </row>
    <row r="158" ht="11.25">
      <c r="N158" s="94"/>
    </row>
    <row r="159" ht="11.25">
      <c r="N159" s="94"/>
    </row>
    <row r="160" ht="11.25">
      <c r="N160" s="94"/>
    </row>
    <row r="161" ht="11.25">
      <c r="N161" s="94"/>
    </row>
    <row r="162" ht="11.25">
      <c r="N162" s="94"/>
    </row>
    <row r="163" ht="11.25">
      <c r="N163" s="94"/>
    </row>
    <row r="164" ht="11.25">
      <c r="N164" s="94"/>
    </row>
    <row r="165" ht="11.25">
      <c r="N165" s="94"/>
    </row>
  </sheetData>
  <sheetProtection/>
  <mergeCells count="11">
    <mergeCell ref="D4:H4"/>
    <mergeCell ref="J4:N4"/>
    <mergeCell ref="R4:V4"/>
    <mergeCell ref="X4:AB4"/>
    <mergeCell ref="R74:V74"/>
    <mergeCell ref="O87:T87"/>
    <mergeCell ref="O88:T88"/>
    <mergeCell ref="O89:AB89"/>
    <mergeCell ref="O91:AB91"/>
    <mergeCell ref="E82:H82"/>
    <mergeCell ref="X74:AB74"/>
  </mergeCells>
  <printOptions horizontalCentered="1"/>
  <pageMargins left="0.4724409448818898" right="0.7086614173228347" top="0.4724409448818898" bottom="0.3937007874015748" header="0" footer="0.2362204724409449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92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7"/>
  <sheetViews>
    <sheetView zoomScalePageLayoutView="70" workbookViewId="0" topLeftCell="A10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/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/>
      <c r="E10" s="30"/>
      <c r="F10" s="31"/>
      <c r="G10" s="31"/>
      <c r="H10" s="129">
        <v>0.004</v>
      </c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/>
      <c r="E13" s="38"/>
      <c r="F13" s="39"/>
      <c r="G13" s="40"/>
      <c r="H13" s="127">
        <v>0.004</v>
      </c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29">
        <v>0.003</v>
      </c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1</v>
      </c>
      <c r="D22" s="38"/>
      <c r="E22" s="38"/>
      <c r="F22" s="39"/>
      <c r="G22" s="40"/>
      <c r="H22" s="127">
        <v>0.003</v>
      </c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1184</v>
      </c>
      <c r="D24" s="38">
        <v>1084</v>
      </c>
      <c r="E24" s="38"/>
      <c r="F24" s="39"/>
      <c r="G24" s="40"/>
      <c r="H24" s="127">
        <v>3.162</v>
      </c>
      <c r="I24" s="128">
        <v>4.116</v>
      </c>
      <c r="J24" s="128">
        <v>4.041</v>
      </c>
      <c r="K24" s="41">
        <f>IF(I24&gt;0,100*J24/I24,0)</f>
        <v>98.17784256559769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28</v>
      </c>
      <c r="D26" s="38">
        <v>28</v>
      </c>
      <c r="E26" s="38"/>
      <c r="F26" s="39"/>
      <c r="G26" s="40"/>
      <c r="H26" s="127">
        <v>0.098</v>
      </c>
      <c r="I26" s="128">
        <v>0.11</v>
      </c>
      <c r="J26" s="128">
        <v>0.13</v>
      </c>
      <c r="K26" s="41">
        <f>IF(I26&gt;0,100*J26/I26,0)</f>
        <v>118.18181818181819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5</v>
      </c>
      <c r="D28" s="30">
        <v>4</v>
      </c>
      <c r="E28" s="30"/>
      <c r="F28" s="31"/>
      <c r="G28" s="31"/>
      <c r="H28" s="129">
        <v>0.023</v>
      </c>
      <c r="I28" s="129">
        <v>0.015</v>
      </c>
      <c r="J28" s="129">
        <v>0.018</v>
      </c>
      <c r="K28" s="32"/>
    </row>
    <row r="29" spans="1:11" s="33" customFormat="1" ht="11.25" customHeight="1">
      <c r="A29" s="35" t="s">
        <v>22</v>
      </c>
      <c r="B29" s="29"/>
      <c r="C29" s="30">
        <v>16</v>
      </c>
      <c r="D29" s="30">
        <v>15</v>
      </c>
      <c r="E29" s="30"/>
      <c r="F29" s="31"/>
      <c r="G29" s="31"/>
      <c r="H29" s="129">
        <v>0.055</v>
      </c>
      <c r="I29" s="129">
        <v>0.053</v>
      </c>
      <c r="J29" s="129">
        <v>0.06</v>
      </c>
      <c r="K29" s="32"/>
    </row>
    <row r="30" spans="1:11" s="33" customFormat="1" ht="11.25" customHeight="1">
      <c r="A30" s="35" t="s">
        <v>23</v>
      </c>
      <c r="B30" s="29"/>
      <c r="C30" s="30">
        <v>32</v>
      </c>
      <c r="D30" s="30">
        <v>25</v>
      </c>
      <c r="E30" s="30"/>
      <c r="F30" s="31"/>
      <c r="G30" s="31"/>
      <c r="H30" s="129">
        <v>0.153</v>
      </c>
      <c r="I30" s="129">
        <v>0.147</v>
      </c>
      <c r="J30" s="129">
        <v>0.147</v>
      </c>
      <c r="K30" s="32"/>
    </row>
    <row r="31" spans="1:11" s="42" customFormat="1" ht="11.25" customHeight="1">
      <c r="A31" s="43" t="s">
        <v>24</v>
      </c>
      <c r="B31" s="37"/>
      <c r="C31" s="38">
        <v>53</v>
      </c>
      <c r="D31" s="38">
        <v>44</v>
      </c>
      <c r="E31" s="38"/>
      <c r="F31" s="39"/>
      <c r="G31" s="40"/>
      <c r="H31" s="127">
        <v>0.23099999999999998</v>
      </c>
      <c r="I31" s="128">
        <v>0.215</v>
      </c>
      <c r="J31" s="128">
        <v>0.22499999999999998</v>
      </c>
      <c r="K31" s="41">
        <f>IF(I31&gt;0,100*J31/I31,0)</f>
        <v>104.65116279069765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4</v>
      </c>
      <c r="D33" s="30">
        <v>4</v>
      </c>
      <c r="E33" s="30"/>
      <c r="F33" s="31"/>
      <c r="G33" s="31"/>
      <c r="H33" s="129">
        <v>0.025</v>
      </c>
      <c r="I33" s="129">
        <v>0.025</v>
      </c>
      <c r="J33" s="129">
        <v>0.024</v>
      </c>
      <c r="K33" s="32"/>
    </row>
    <row r="34" spans="1:11" s="33" customFormat="1" ht="11.25" customHeight="1">
      <c r="A34" s="35" t="s">
        <v>26</v>
      </c>
      <c r="B34" s="29"/>
      <c r="C34" s="30">
        <v>1</v>
      </c>
      <c r="D34" s="30"/>
      <c r="E34" s="30"/>
      <c r="F34" s="31"/>
      <c r="G34" s="31"/>
      <c r="H34" s="129">
        <v>0.006</v>
      </c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5</v>
      </c>
      <c r="D37" s="38">
        <v>4</v>
      </c>
      <c r="E37" s="38"/>
      <c r="F37" s="39"/>
      <c r="G37" s="40"/>
      <c r="H37" s="127">
        <v>0.031</v>
      </c>
      <c r="I37" s="128">
        <v>0.025</v>
      </c>
      <c r="J37" s="128">
        <v>0.024</v>
      </c>
      <c r="K37" s="41">
        <f>IF(I37&gt;0,100*J37/I37,0)</f>
        <v>95.99999999999999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12</v>
      </c>
      <c r="D41" s="30">
        <v>10</v>
      </c>
      <c r="E41" s="30"/>
      <c r="F41" s="31"/>
      <c r="G41" s="31"/>
      <c r="H41" s="129">
        <v>0.062</v>
      </c>
      <c r="I41" s="129">
        <v>0.052</v>
      </c>
      <c r="J41" s="129">
        <v>0.052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6</v>
      </c>
      <c r="E43" s="30"/>
      <c r="F43" s="31"/>
      <c r="G43" s="31"/>
      <c r="H43" s="129">
        <v>0.041</v>
      </c>
      <c r="I43" s="129">
        <v>0.045</v>
      </c>
      <c r="J43" s="129">
        <v>0.039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>
        <v>6</v>
      </c>
      <c r="D46" s="30">
        <v>6</v>
      </c>
      <c r="E46" s="30"/>
      <c r="F46" s="31"/>
      <c r="G46" s="31"/>
      <c r="H46" s="129">
        <v>0.06</v>
      </c>
      <c r="I46" s="129">
        <v>0.06</v>
      </c>
      <c r="J46" s="129">
        <v>0.06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56</v>
      </c>
      <c r="D48" s="30">
        <v>34</v>
      </c>
      <c r="E48" s="30"/>
      <c r="F48" s="31"/>
      <c r="G48" s="31"/>
      <c r="H48" s="129">
        <v>0.252</v>
      </c>
      <c r="I48" s="129">
        <v>0.238</v>
      </c>
      <c r="J48" s="129">
        <v>0.259</v>
      </c>
      <c r="K48" s="32"/>
    </row>
    <row r="49" spans="1:11" s="33" customFormat="1" ht="11.25" customHeight="1">
      <c r="A49" s="35" t="s">
        <v>39</v>
      </c>
      <c r="B49" s="29"/>
      <c r="C49" s="30">
        <v>20</v>
      </c>
      <c r="D49" s="30">
        <v>24</v>
      </c>
      <c r="E49" s="30"/>
      <c r="F49" s="31"/>
      <c r="G49" s="31"/>
      <c r="H49" s="129">
        <v>0.04</v>
      </c>
      <c r="I49" s="129">
        <v>0.049</v>
      </c>
      <c r="J49" s="129">
        <v>0.049</v>
      </c>
      <c r="K49" s="32"/>
    </row>
    <row r="50" spans="1:11" s="42" customFormat="1" ht="11.25" customHeight="1">
      <c r="A50" s="43" t="s">
        <v>40</v>
      </c>
      <c r="B50" s="37"/>
      <c r="C50" s="38">
        <v>100</v>
      </c>
      <c r="D50" s="38">
        <v>80</v>
      </c>
      <c r="E50" s="38"/>
      <c r="F50" s="39"/>
      <c r="G50" s="40"/>
      <c r="H50" s="127">
        <v>0.455</v>
      </c>
      <c r="I50" s="128">
        <v>0.444</v>
      </c>
      <c r="J50" s="128">
        <v>0.459</v>
      </c>
      <c r="K50" s="41">
        <f>IF(I50&gt;0,100*J50/I50,0)</f>
        <v>103.37837837837837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82</v>
      </c>
      <c r="D52" s="38">
        <v>82</v>
      </c>
      <c r="E52" s="38"/>
      <c r="F52" s="39"/>
      <c r="G52" s="40"/>
      <c r="H52" s="127">
        <v>0.585</v>
      </c>
      <c r="I52" s="128">
        <v>0.585</v>
      </c>
      <c r="J52" s="128">
        <v>0.585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>
        <v>10</v>
      </c>
      <c r="D55" s="30">
        <v>24</v>
      </c>
      <c r="E55" s="30"/>
      <c r="F55" s="31"/>
      <c r="G55" s="31"/>
      <c r="H55" s="129">
        <v>0.049</v>
      </c>
      <c r="I55" s="129">
        <v>0.12</v>
      </c>
      <c r="J55" s="129">
        <v>0.12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>
        <v>230</v>
      </c>
      <c r="D57" s="30">
        <v>435</v>
      </c>
      <c r="E57" s="30"/>
      <c r="F57" s="31"/>
      <c r="G57" s="31"/>
      <c r="H57" s="129">
        <v>1.15</v>
      </c>
      <c r="I57" s="129">
        <v>2.175</v>
      </c>
      <c r="J57" s="129">
        <v>2.175</v>
      </c>
      <c r="K57" s="32"/>
    </row>
    <row r="58" spans="1:11" s="33" customFormat="1" ht="11.25" customHeight="1">
      <c r="A58" s="35" t="s">
        <v>46</v>
      </c>
      <c r="B58" s="29"/>
      <c r="C58" s="30">
        <v>62</v>
      </c>
      <c r="D58" s="30">
        <v>50</v>
      </c>
      <c r="E58" s="30"/>
      <c r="F58" s="31"/>
      <c r="G58" s="31"/>
      <c r="H58" s="129">
        <v>0.341</v>
      </c>
      <c r="I58" s="129">
        <v>0.28</v>
      </c>
      <c r="J58" s="129">
        <v>0.396</v>
      </c>
      <c r="K58" s="32"/>
    </row>
    <row r="59" spans="1:11" s="42" customFormat="1" ht="11.25" customHeight="1">
      <c r="A59" s="36" t="s">
        <v>47</v>
      </c>
      <c r="B59" s="37"/>
      <c r="C59" s="38">
        <v>302</v>
      </c>
      <c r="D59" s="38">
        <v>509</v>
      </c>
      <c r="E59" s="38"/>
      <c r="F59" s="39"/>
      <c r="G59" s="40"/>
      <c r="H59" s="127">
        <v>1.5399999999999998</v>
      </c>
      <c r="I59" s="128">
        <v>2.575</v>
      </c>
      <c r="J59" s="128">
        <v>2.691</v>
      </c>
      <c r="K59" s="41">
        <f>IF(I59&gt;0,100*J59/I59,0)</f>
        <v>104.50485436893202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>
        <v>1</v>
      </c>
      <c r="D63" s="30"/>
      <c r="E63" s="30"/>
      <c r="F63" s="31"/>
      <c r="G63" s="31"/>
      <c r="H63" s="129">
        <v>0.003</v>
      </c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1</v>
      </c>
      <c r="D64" s="38"/>
      <c r="E64" s="38"/>
      <c r="F64" s="39"/>
      <c r="G64" s="40"/>
      <c r="H64" s="127">
        <v>0.003</v>
      </c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9</v>
      </c>
      <c r="D66" s="38">
        <v>9</v>
      </c>
      <c r="E66" s="38"/>
      <c r="F66" s="39"/>
      <c r="G66" s="40"/>
      <c r="H66" s="127">
        <v>0.045</v>
      </c>
      <c r="I66" s="128">
        <v>0.045</v>
      </c>
      <c r="J66" s="128">
        <v>0.055</v>
      </c>
      <c r="K66" s="41">
        <f>IF(I66&gt;0,100*J66/I66,0)</f>
        <v>122.22222222222223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437</v>
      </c>
      <c r="D68" s="30">
        <v>430</v>
      </c>
      <c r="E68" s="30"/>
      <c r="F68" s="31"/>
      <c r="G68" s="31"/>
      <c r="H68" s="129">
        <v>2.734</v>
      </c>
      <c r="I68" s="129">
        <v>2.5</v>
      </c>
      <c r="J68" s="129">
        <v>2.9</v>
      </c>
      <c r="K68" s="32"/>
    </row>
    <row r="69" spans="1:11" s="33" customFormat="1" ht="11.25" customHeight="1">
      <c r="A69" s="35" t="s">
        <v>54</v>
      </c>
      <c r="B69" s="29"/>
      <c r="C69" s="30">
        <v>263</v>
      </c>
      <c r="D69" s="30">
        <v>260</v>
      </c>
      <c r="E69" s="30"/>
      <c r="F69" s="31"/>
      <c r="G69" s="31"/>
      <c r="H69" s="129">
        <v>1.704</v>
      </c>
      <c r="I69" s="129">
        <v>1.6</v>
      </c>
      <c r="J69" s="129">
        <v>1.6</v>
      </c>
      <c r="K69" s="32"/>
    </row>
    <row r="70" spans="1:11" s="42" customFormat="1" ht="11.25" customHeight="1">
      <c r="A70" s="36" t="s">
        <v>55</v>
      </c>
      <c r="B70" s="37"/>
      <c r="C70" s="38">
        <v>700</v>
      </c>
      <c r="D70" s="38">
        <v>690</v>
      </c>
      <c r="E70" s="38"/>
      <c r="F70" s="39"/>
      <c r="G70" s="40"/>
      <c r="H70" s="127">
        <v>4.438</v>
      </c>
      <c r="I70" s="128">
        <v>4.1</v>
      </c>
      <c r="J70" s="128">
        <v>4.5</v>
      </c>
      <c r="K70" s="41">
        <f>IF(I70&gt;0,100*J70/I70,0)</f>
        <v>109.75609756097562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38</v>
      </c>
      <c r="D72" s="30">
        <v>38</v>
      </c>
      <c r="E72" s="30"/>
      <c r="F72" s="31"/>
      <c r="G72" s="31"/>
      <c r="H72" s="129">
        <v>0.213</v>
      </c>
      <c r="I72" s="129">
        <v>0.213</v>
      </c>
      <c r="J72" s="129">
        <v>0.231</v>
      </c>
      <c r="K72" s="32"/>
    </row>
    <row r="73" spans="1:11" s="33" customFormat="1" ht="11.25" customHeight="1">
      <c r="A73" s="35" t="s">
        <v>57</v>
      </c>
      <c r="B73" s="29"/>
      <c r="C73" s="30">
        <v>249</v>
      </c>
      <c r="D73" s="30">
        <v>280</v>
      </c>
      <c r="E73" s="30"/>
      <c r="F73" s="31"/>
      <c r="G73" s="31"/>
      <c r="H73" s="129">
        <v>0.972</v>
      </c>
      <c r="I73" s="129">
        <v>1.39</v>
      </c>
      <c r="J73" s="129">
        <v>1.1</v>
      </c>
      <c r="K73" s="32"/>
    </row>
    <row r="74" spans="1:11" s="33" customFormat="1" ht="11.25" customHeight="1">
      <c r="A74" s="35" t="s">
        <v>58</v>
      </c>
      <c r="B74" s="29"/>
      <c r="C74" s="30">
        <v>300</v>
      </c>
      <c r="D74" s="30">
        <v>260</v>
      </c>
      <c r="E74" s="30"/>
      <c r="F74" s="31"/>
      <c r="G74" s="31"/>
      <c r="H74" s="129">
        <v>1.325</v>
      </c>
      <c r="I74" s="129">
        <v>1.35</v>
      </c>
      <c r="J74" s="129">
        <v>1.17</v>
      </c>
      <c r="K74" s="32"/>
    </row>
    <row r="75" spans="1:11" s="33" customFormat="1" ht="11.25" customHeight="1">
      <c r="A75" s="35" t="s">
        <v>59</v>
      </c>
      <c r="B75" s="29"/>
      <c r="C75" s="30">
        <v>5946</v>
      </c>
      <c r="D75" s="30">
        <v>5946</v>
      </c>
      <c r="E75" s="30"/>
      <c r="F75" s="31"/>
      <c r="G75" s="31"/>
      <c r="H75" s="129">
        <v>31.643</v>
      </c>
      <c r="I75" s="129">
        <v>31.6418</v>
      </c>
      <c r="J75" s="129">
        <v>28.805609</v>
      </c>
      <c r="K75" s="32"/>
    </row>
    <row r="76" spans="1:11" s="33" customFormat="1" ht="11.25" customHeight="1">
      <c r="A76" s="35" t="s">
        <v>60</v>
      </c>
      <c r="B76" s="29"/>
      <c r="C76" s="30"/>
      <c r="D76" s="30">
        <v>4</v>
      </c>
      <c r="E76" s="30"/>
      <c r="F76" s="31"/>
      <c r="G76" s="31"/>
      <c r="H76" s="129"/>
      <c r="I76" s="129">
        <v>0.016</v>
      </c>
      <c r="J76" s="129">
        <v>0.016</v>
      </c>
      <c r="K76" s="32"/>
    </row>
    <row r="77" spans="1:11" s="33" customFormat="1" ht="11.25" customHeight="1">
      <c r="A77" s="35" t="s">
        <v>61</v>
      </c>
      <c r="B77" s="29"/>
      <c r="C77" s="30">
        <v>307</v>
      </c>
      <c r="D77" s="30">
        <v>360</v>
      </c>
      <c r="E77" s="30"/>
      <c r="F77" s="31"/>
      <c r="G77" s="31"/>
      <c r="H77" s="129">
        <v>0.723</v>
      </c>
      <c r="I77" s="129">
        <v>1.1</v>
      </c>
      <c r="J77" s="129">
        <v>0.775</v>
      </c>
      <c r="K77" s="32"/>
    </row>
    <row r="78" spans="1:11" s="33" customFormat="1" ht="11.25" customHeight="1">
      <c r="A78" s="35" t="s">
        <v>62</v>
      </c>
      <c r="B78" s="29"/>
      <c r="C78" s="30">
        <v>298</v>
      </c>
      <c r="D78" s="30">
        <v>422</v>
      </c>
      <c r="E78" s="30"/>
      <c r="F78" s="31"/>
      <c r="G78" s="31"/>
      <c r="H78" s="129">
        <v>1.635</v>
      </c>
      <c r="I78" s="129">
        <v>2.613</v>
      </c>
      <c r="J78" s="129">
        <v>2.954</v>
      </c>
      <c r="K78" s="32"/>
    </row>
    <row r="79" spans="1:11" s="33" customFormat="1" ht="11.25" customHeight="1">
      <c r="A79" s="35" t="s">
        <v>63</v>
      </c>
      <c r="B79" s="29"/>
      <c r="C79" s="30">
        <v>528</v>
      </c>
      <c r="D79" s="30">
        <v>555</v>
      </c>
      <c r="E79" s="30"/>
      <c r="F79" s="31"/>
      <c r="G79" s="31"/>
      <c r="H79" s="129">
        <v>2.246</v>
      </c>
      <c r="I79" s="129">
        <v>1.639</v>
      </c>
      <c r="J79" s="129">
        <v>1.4</v>
      </c>
      <c r="K79" s="32"/>
    </row>
    <row r="80" spans="1:11" s="42" customFormat="1" ht="11.25" customHeight="1">
      <c r="A80" s="43" t="s">
        <v>64</v>
      </c>
      <c r="B80" s="37"/>
      <c r="C80" s="38">
        <v>7666</v>
      </c>
      <c r="D80" s="38">
        <v>7865</v>
      </c>
      <c r="E80" s="38"/>
      <c r="F80" s="39"/>
      <c r="G80" s="40"/>
      <c r="H80" s="127">
        <v>38.757</v>
      </c>
      <c r="I80" s="128">
        <v>39.9628</v>
      </c>
      <c r="J80" s="128">
        <v>36.451609</v>
      </c>
      <c r="K80" s="41">
        <f>IF(I80&gt;0,100*J80/I80,0)</f>
        <v>91.21385138178505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10132</v>
      </c>
      <c r="D86" s="30">
        <v>10395</v>
      </c>
      <c r="E86" s="30"/>
      <c r="F86" s="31"/>
      <c r="G86" s="31"/>
      <c r="H86" s="129">
        <v>49.352</v>
      </c>
      <c r="I86" s="129">
        <v>52.177800000000005</v>
      </c>
      <c r="J86" s="129">
        <v>49.161609</v>
      </c>
      <c r="K86" s="32">
        <f>IF(I86&gt;0,100*J86/I86,0)</f>
        <v>94.21939790485608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10132</v>
      </c>
      <c r="D89" s="53">
        <v>10395</v>
      </c>
      <c r="E89" s="53"/>
      <c r="F89" s="54"/>
      <c r="G89" s="40"/>
      <c r="H89" s="132">
        <v>49.352</v>
      </c>
      <c r="I89" s="133">
        <v>52.177800000000005</v>
      </c>
      <c r="J89" s="133">
        <v>49.161609</v>
      </c>
      <c r="K89" s="54">
        <f>IF(I89&gt;0,100*J89/I89,0)</f>
        <v>94.21939790485608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7"/>
  <sheetViews>
    <sheetView zoomScalePageLayoutView="70" workbookViewId="0" topLeftCell="A64">
      <selection activeCell="E86" sqref="E8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</v>
      </c>
      <c r="D26" s="38">
        <v>2</v>
      </c>
      <c r="E26" s="38">
        <v>2</v>
      </c>
      <c r="F26" s="39">
        <f>IF(D26&gt;0,100*E26/D26,0)</f>
        <v>100</v>
      </c>
      <c r="G26" s="40"/>
      <c r="H26" s="127">
        <v>0.036</v>
      </c>
      <c r="I26" s="128">
        <v>0.035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>
        <v>17</v>
      </c>
      <c r="D29" s="30">
        <v>17</v>
      </c>
      <c r="E29" s="30">
        <v>17</v>
      </c>
      <c r="F29" s="31"/>
      <c r="G29" s="31"/>
      <c r="H29" s="129">
        <v>0.68</v>
      </c>
      <c r="I29" s="129">
        <v>0.68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170</v>
      </c>
      <c r="D30" s="30">
        <v>150</v>
      </c>
      <c r="E30" s="30">
        <v>150</v>
      </c>
      <c r="F30" s="31"/>
      <c r="G30" s="31"/>
      <c r="H30" s="129">
        <v>7.65</v>
      </c>
      <c r="I30" s="129">
        <v>6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187</v>
      </c>
      <c r="D31" s="38">
        <v>167</v>
      </c>
      <c r="E31" s="38">
        <v>167</v>
      </c>
      <c r="F31" s="39">
        <f>IF(D31&gt;0,100*E31/D31,0)</f>
        <v>100</v>
      </c>
      <c r="G31" s="40"/>
      <c r="H31" s="127">
        <v>8.33</v>
      </c>
      <c r="I31" s="128">
        <v>6.68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27</v>
      </c>
      <c r="D33" s="30">
        <v>25</v>
      </c>
      <c r="E33" s="30">
        <v>30</v>
      </c>
      <c r="F33" s="31"/>
      <c r="G33" s="31"/>
      <c r="H33" s="129">
        <v>0.767</v>
      </c>
      <c r="I33" s="129">
        <v>0.71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12</v>
      </c>
      <c r="D34" s="30">
        <v>12</v>
      </c>
      <c r="E34" s="30">
        <v>12</v>
      </c>
      <c r="F34" s="31"/>
      <c r="G34" s="31"/>
      <c r="H34" s="129">
        <v>0.309</v>
      </c>
      <c r="I34" s="129">
        <v>0.329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19</v>
      </c>
      <c r="D35" s="30">
        <v>20</v>
      </c>
      <c r="E35" s="30">
        <v>20</v>
      </c>
      <c r="F35" s="31"/>
      <c r="G35" s="31"/>
      <c r="H35" s="129">
        <v>0.471</v>
      </c>
      <c r="I35" s="129">
        <v>0.5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184</v>
      </c>
      <c r="D36" s="30">
        <v>263</v>
      </c>
      <c r="E36" s="30">
        <v>221</v>
      </c>
      <c r="F36" s="31"/>
      <c r="G36" s="31"/>
      <c r="H36" s="129">
        <v>4.411</v>
      </c>
      <c r="I36" s="129">
        <v>6.583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242</v>
      </c>
      <c r="D37" s="38">
        <v>320</v>
      </c>
      <c r="E37" s="38">
        <v>283</v>
      </c>
      <c r="F37" s="39">
        <f>IF(D37&gt;0,100*E37/D37,0)</f>
        <v>88.4375</v>
      </c>
      <c r="G37" s="40"/>
      <c r="H37" s="127">
        <v>5.958</v>
      </c>
      <c r="I37" s="128">
        <v>8.122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317</v>
      </c>
      <c r="D39" s="38">
        <v>317</v>
      </c>
      <c r="E39" s="38">
        <v>500</v>
      </c>
      <c r="F39" s="39">
        <f>IF(D39&gt;0,100*E39/D39,0)</f>
        <v>157.72870662460568</v>
      </c>
      <c r="G39" s="40"/>
      <c r="H39" s="127">
        <v>10.623</v>
      </c>
      <c r="I39" s="128">
        <v>10.62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25</v>
      </c>
      <c r="D41" s="30">
        <v>25</v>
      </c>
      <c r="E41" s="30">
        <v>25</v>
      </c>
      <c r="F41" s="31"/>
      <c r="G41" s="31"/>
      <c r="H41" s="129">
        <v>0.342</v>
      </c>
      <c r="I41" s="129">
        <v>0.355</v>
      </c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>
        <v>5</v>
      </c>
      <c r="D43" s="30">
        <v>5</v>
      </c>
      <c r="E43" s="30">
        <v>2</v>
      </c>
      <c r="F43" s="31"/>
      <c r="G43" s="31"/>
      <c r="H43" s="129">
        <v>0.19</v>
      </c>
      <c r="I43" s="129">
        <v>0.18</v>
      </c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19</v>
      </c>
      <c r="D45" s="30">
        <v>9</v>
      </c>
      <c r="E45" s="30">
        <v>9</v>
      </c>
      <c r="F45" s="31"/>
      <c r="G45" s="31"/>
      <c r="H45" s="129">
        <v>0.282</v>
      </c>
      <c r="I45" s="129">
        <v>0.225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20</v>
      </c>
      <c r="D46" s="30">
        <v>15</v>
      </c>
      <c r="E46" s="30">
        <v>15</v>
      </c>
      <c r="F46" s="31"/>
      <c r="G46" s="31"/>
      <c r="H46" s="129">
        <v>0.6</v>
      </c>
      <c r="I46" s="129">
        <v>0.45</v>
      </c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1</v>
      </c>
      <c r="D48" s="30">
        <v>1</v>
      </c>
      <c r="E48" s="30">
        <v>1</v>
      </c>
      <c r="F48" s="31"/>
      <c r="G48" s="31"/>
      <c r="H48" s="129">
        <v>0.061</v>
      </c>
      <c r="I48" s="129">
        <v>0.061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6</v>
      </c>
      <c r="D49" s="30">
        <v>6</v>
      </c>
      <c r="E49" s="30">
        <v>6</v>
      </c>
      <c r="F49" s="31"/>
      <c r="G49" s="31"/>
      <c r="H49" s="129">
        <v>0.115</v>
      </c>
      <c r="I49" s="129">
        <v>0.115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76</v>
      </c>
      <c r="D50" s="38">
        <v>61</v>
      </c>
      <c r="E50" s="38">
        <v>58</v>
      </c>
      <c r="F50" s="39">
        <f>IF(D50&gt;0,100*E50/D50,0)</f>
        <v>95.08196721311475</v>
      </c>
      <c r="G50" s="40"/>
      <c r="H50" s="127">
        <v>1.59</v>
      </c>
      <c r="I50" s="128">
        <v>1.386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34</v>
      </c>
      <c r="D52" s="38">
        <v>34</v>
      </c>
      <c r="E52" s="38">
        <v>34</v>
      </c>
      <c r="F52" s="39">
        <f>IF(D52&gt;0,100*E52/D52,0)</f>
        <v>100</v>
      </c>
      <c r="G52" s="40"/>
      <c r="H52" s="127">
        <v>1.129</v>
      </c>
      <c r="I52" s="128">
        <v>1.129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75</v>
      </c>
      <c r="D54" s="30">
        <v>80</v>
      </c>
      <c r="E54" s="30">
        <v>70</v>
      </c>
      <c r="F54" s="31"/>
      <c r="G54" s="31"/>
      <c r="H54" s="129">
        <v>3.375</v>
      </c>
      <c r="I54" s="129">
        <v>3.44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2430</v>
      </c>
      <c r="D55" s="30">
        <v>1674</v>
      </c>
      <c r="E55" s="30">
        <v>1675</v>
      </c>
      <c r="F55" s="31"/>
      <c r="G55" s="31"/>
      <c r="H55" s="129">
        <v>133.65</v>
      </c>
      <c r="I55" s="129">
        <v>83.7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2</v>
      </c>
      <c r="D56" s="30">
        <v>8</v>
      </c>
      <c r="E56" s="30">
        <v>12</v>
      </c>
      <c r="F56" s="31"/>
      <c r="G56" s="31"/>
      <c r="H56" s="129">
        <v>0.076</v>
      </c>
      <c r="I56" s="129">
        <v>0.18</v>
      </c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1251</v>
      </c>
      <c r="D58" s="30">
        <v>967</v>
      </c>
      <c r="E58" s="30">
        <v>822</v>
      </c>
      <c r="F58" s="31"/>
      <c r="G58" s="31"/>
      <c r="H58" s="129">
        <v>34.805</v>
      </c>
      <c r="I58" s="129">
        <v>23.22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3758</v>
      </c>
      <c r="D59" s="38">
        <v>2729</v>
      </c>
      <c r="E59" s="38">
        <v>2579</v>
      </c>
      <c r="F59" s="39">
        <f>IF(D59&gt;0,100*E59/D59,0)</f>
        <v>94.50348112861855</v>
      </c>
      <c r="G59" s="40"/>
      <c r="H59" s="127">
        <v>171.906</v>
      </c>
      <c r="I59" s="128">
        <v>110.54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176</v>
      </c>
      <c r="D61" s="30">
        <v>300</v>
      </c>
      <c r="E61" s="30">
        <v>250</v>
      </c>
      <c r="F61" s="31"/>
      <c r="G61" s="31"/>
      <c r="H61" s="129">
        <v>5.81</v>
      </c>
      <c r="I61" s="129">
        <v>10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533</v>
      </c>
      <c r="D62" s="30">
        <v>550</v>
      </c>
      <c r="E62" s="30">
        <v>550</v>
      </c>
      <c r="F62" s="31"/>
      <c r="G62" s="31"/>
      <c r="H62" s="129">
        <v>8.223</v>
      </c>
      <c r="I62" s="129">
        <v>8.484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749</v>
      </c>
      <c r="D63" s="30">
        <v>837</v>
      </c>
      <c r="E63" s="30">
        <v>942</v>
      </c>
      <c r="F63" s="31"/>
      <c r="G63" s="31"/>
      <c r="H63" s="129">
        <v>36</v>
      </c>
      <c r="I63" s="129">
        <v>27.36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1458</v>
      </c>
      <c r="D64" s="38">
        <v>1687</v>
      </c>
      <c r="E64" s="38">
        <v>1742</v>
      </c>
      <c r="F64" s="39">
        <f>IF(D64&gt;0,100*E64/D64,0)</f>
        <v>103.2602252519265</v>
      </c>
      <c r="G64" s="40"/>
      <c r="H64" s="127">
        <v>50.033</v>
      </c>
      <c r="I64" s="128">
        <v>45.844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2247</v>
      </c>
      <c r="D66" s="38">
        <v>2247</v>
      </c>
      <c r="E66" s="38">
        <v>2214</v>
      </c>
      <c r="F66" s="39">
        <f>IF(D66&gt;0,100*E66/D66,0)</f>
        <v>98.53137516688919</v>
      </c>
      <c r="G66" s="40"/>
      <c r="H66" s="127">
        <v>137.515</v>
      </c>
      <c r="I66" s="128">
        <v>150.482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391</v>
      </c>
      <c r="D68" s="30">
        <v>390</v>
      </c>
      <c r="E68" s="30">
        <v>350</v>
      </c>
      <c r="F68" s="31"/>
      <c r="G68" s="31"/>
      <c r="H68" s="129">
        <v>14.477</v>
      </c>
      <c r="I68" s="129">
        <v>17.5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182</v>
      </c>
      <c r="D69" s="30">
        <v>180</v>
      </c>
      <c r="E69" s="30">
        <v>150</v>
      </c>
      <c r="F69" s="31"/>
      <c r="G69" s="31"/>
      <c r="H69" s="129">
        <v>6.341</v>
      </c>
      <c r="I69" s="129">
        <v>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573</v>
      </c>
      <c r="D70" s="38">
        <v>570</v>
      </c>
      <c r="E70" s="38">
        <v>500</v>
      </c>
      <c r="F70" s="39">
        <f>IF(D70&gt;0,100*E70/D70,0)</f>
        <v>87.71929824561404</v>
      </c>
      <c r="G70" s="40"/>
      <c r="H70" s="127">
        <v>20.818</v>
      </c>
      <c r="I70" s="128">
        <v>24.5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6400</v>
      </c>
      <c r="D72" s="30">
        <v>7100</v>
      </c>
      <c r="E72" s="30">
        <v>7100</v>
      </c>
      <c r="F72" s="31"/>
      <c r="G72" s="31"/>
      <c r="H72" s="129">
        <v>359.192</v>
      </c>
      <c r="I72" s="129">
        <v>447.12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201</v>
      </c>
      <c r="D73" s="30">
        <v>180</v>
      </c>
      <c r="E73" s="30">
        <v>160</v>
      </c>
      <c r="F73" s="31"/>
      <c r="G73" s="31"/>
      <c r="H73" s="129">
        <v>2.685</v>
      </c>
      <c r="I73" s="129">
        <v>2.265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544</v>
      </c>
      <c r="D74" s="30">
        <v>545</v>
      </c>
      <c r="E74" s="30">
        <v>570</v>
      </c>
      <c r="F74" s="31"/>
      <c r="G74" s="31"/>
      <c r="H74" s="129">
        <v>15.333</v>
      </c>
      <c r="I74" s="129">
        <v>16.35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431</v>
      </c>
      <c r="D75" s="30">
        <v>431</v>
      </c>
      <c r="E75" s="30">
        <v>400</v>
      </c>
      <c r="F75" s="31"/>
      <c r="G75" s="31"/>
      <c r="H75" s="129">
        <v>22.431</v>
      </c>
      <c r="I75" s="129">
        <v>22.431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370</v>
      </c>
      <c r="D76" s="30">
        <v>290</v>
      </c>
      <c r="E76" s="30">
        <v>250</v>
      </c>
      <c r="F76" s="31"/>
      <c r="G76" s="31"/>
      <c r="H76" s="129">
        <v>11.951</v>
      </c>
      <c r="I76" s="129">
        <v>10.44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89</v>
      </c>
      <c r="D77" s="30">
        <v>89</v>
      </c>
      <c r="E77" s="30">
        <v>67</v>
      </c>
      <c r="F77" s="31"/>
      <c r="G77" s="31"/>
      <c r="H77" s="129">
        <v>1.946</v>
      </c>
      <c r="I77" s="129">
        <v>2.27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129</v>
      </c>
      <c r="D78" s="30">
        <v>130</v>
      </c>
      <c r="E78" s="30">
        <v>140</v>
      </c>
      <c r="F78" s="31"/>
      <c r="G78" s="31"/>
      <c r="H78" s="129">
        <v>5.035</v>
      </c>
      <c r="I78" s="129">
        <v>5.074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824</v>
      </c>
      <c r="D79" s="30">
        <v>1015</v>
      </c>
      <c r="E79" s="30">
        <v>1000</v>
      </c>
      <c r="F79" s="31"/>
      <c r="G79" s="31"/>
      <c r="H79" s="129">
        <v>43.04</v>
      </c>
      <c r="I79" s="129">
        <v>65.738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8988</v>
      </c>
      <c r="D80" s="38">
        <v>9780</v>
      </c>
      <c r="E80" s="38">
        <v>9687</v>
      </c>
      <c r="F80" s="39">
        <f>IF(D80&gt;0,100*E80/D80,0)</f>
        <v>99.04907975460122</v>
      </c>
      <c r="G80" s="40"/>
      <c r="H80" s="127">
        <v>461.6130000000001</v>
      </c>
      <c r="I80" s="128">
        <v>571.688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121</v>
      </c>
      <c r="D82" s="30">
        <v>121</v>
      </c>
      <c r="E82" s="30">
        <v>121</v>
      </c>
      <c r="F82" s="31"/>
      <c r="G82" s="31"/>
      <c r="H82" s="129">
        <v>3.979</v>
      </c>
      <c r="I82" s="129">
        <v>3.979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39</v>
      </c>
      <c r="D83" s="30">
        <v>40</v>
      </c>
      <c r="E83" s="30">
        <v>40</v>
      </c>
      <c r="F83" s="31"/>
      <c r="G83" s="31"/>
      <c r="H83" s="129">
        <v>1.357</v>
      </c>
      <c r="I83" s="129">
        <v>1.36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160</v>
      </c>
      <c r="D84" s="38">
        <v>161</v>
      </c>
      <c r="E84" s="38">
        <v>161</v>
      </c>
      <c r="F84" s="39">
        <f>IF(D84&gt;0,100*E84/D84,0)</f>
        <v>100</v>
      </c>
      <c r="G84" s="40"/>
      <c r="H84" s="127">
        <v>5.336</v>
      </c>
      <c r="I84" s="128">
        <v>5.339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18042</v>
      </c>
      <c r="D86" s="30">
        <v>18075</v>
      </c>
      <c r="E86" s="30">
        <v>17927</v>
      </c>
      <c r="F86" s="31">
        <f>IF(D86&gt;0,100*E86/D86,0)</f>
        <v>99.18118948824343</v>
      </c>
      <c r="G86" s="31"/>
      <c r="H86" s="129">
        <v>874.8870000000002</v>
      </c>
      <c r="I86" s="129">
        <v>936.365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18042</v>
      </c>
      <c r="D89" s="53">
        <v>18075</v>
      </c>
      <c r="E89" s="53">
        <v>17927</v>
      </c>
      <c r="F89" s="54">
        <f>IF(D89&gt;0,100*E89/D89,0)</f>
        <v>99.18118948824343</v>
      </c>
      <c r="G89" s="40"/>
      <c r="H89" s="132">
        <v>874.8870000000002</v>
      </c>
      <c r="I89" s="133">
        <v>936.365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7"/>
  <sheetViews>
    <sheetView zoomScalePageLayoutView="70" workbookViewId="0" topLeftCell="A64">
      <selection activeCell="E66" sqref="E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16.8</v>
      </c>
      <c r="D9" s="30">
        <v>7</v>
      </c>
      <c r="E9" s="30">
        <v>6.501209746249703</v>
      </c>
      <c r="F9" s="31"/>
      <c r="G9" s="31"/>
      <c r="H9" s="129">
        <v>1.376</v>
      </c>
      <c r="I9" s="129">
        <v>0.533</v>
      </c>
      <c r="J9" s="129">
        <v>0.517</v>
      </c>
      <c r="K9" s="32"/>
    </row>
    <row r="10" spans="1:11" s="33" customFormat="1" ht="11.25" customHeight="1">
      <c r="A10" s="35" t="s">
        <v>9</v>
      </c>
      <c r="B10" s="29"/>
      <c r="C10" s="30">
        <v>3.5</v>
      </c>
      <c r="D10" s="30">
        <v>4</v>
      </c>
      <c r="E10" s="30">
        <v>4</v>
      </c>
      <c r="F10" s="31"/>
      <c r="G10" s="31"/>
      <c r="H10" s="129">
        <v>0.336</v>
      </c>
      <c r="I10" s="129">
        <v>0.209</v>
      </c>
      <c r="J10" s="129">
        <v>0.209</v>
      </c>
      <c r="K10" s="32"/>
    </row>
    <row r="11" spans="1:11" s="33" customFormat="1" ht="11.25" customHeight="1">
      <c r="A11" s="28" t="s">
        <v>10</v>
      </c>
      <c r="B11" s="29"/>
      <c r="C11" s="30">
        <v>3.5</v>
      </c>
      <c r="D11" s="30">
        <v>5</v>
      </c>
      <c r="E11" s="30">
        <v>5</v>
      </c>
      <c r="F11" s="31"/>
      <c r="G11" s="31"/>
      <c r="H11" s="129">
        <v>0.402</v>
      </c>
      <c r="I11" s="129">
        <v>0.402</v>
      </c>
      <c r="J11" s="129">
        <v>0.402</v>
      </c>
      <c r="K11" s="32"/>
    </row>
    <row r="12" spans="1:11" s="33" customFormat="1" ht="11.25" customHeight="1">
      <c r="A12" s="35" t="s">
        <v>11</v>
      </c>
      <c r="B12" s="29"/>
      <c r="C12" s="30">
        <v>18.2</v>
      </c>
      <c r="D12" s="30">
        <v>10.507493404746981</v>
      </c>
      <c r="E12" s="30">
        <v>10.491587762760853</v>
      </c>
      <c r="F12" s="31"/>
      <c r="G12" s="31"/>
      <c r="H12" s="129">
        <v>1.482</v>
      </c>
      <c r="I12" s="129">
        <v>0.8760158587652208</v>
      </c>
      <c r="J12" s="129">
        <v>0.83</v>
      </c>
      <c r="K12" s="32"/>
    </row>
    <row r="13" spans="1:11" s="42" customFormat="1" ht="11.25" customHeight="1">
      <c r="A13" s="36" t="s">
        <v>12</v>
      </c>
      <c r="B13" s="37"/>
      <c r="C13" s="38">
        <v>42</v>
      </c>
      <c r="D13" s="38">
        <v>26.50749340474698</v>
      </c>
      <c r="E13" s="38">
        <v>25.992797509010558</v>
      </c>
      <c r="F13" s="39">
        <f>IF(D13&gt;0,100*E13/D13,0)</f>
        <v>98.05830039122351</v>
      </c>
      <c r="G13" s="40"/>
      <c r="H13" s="127">
        <v>3.596</v>
      </c>
      <c r="I13" s="128">
        <v>2.020015858765221</v>
      </c>
      <c r="J13" s="128">
        <v>1.9580000000000002</v>
      </c>
      <c r="K13" s="41">
        <f>IF(I13&gt;0,100*J13/I13,0)</f>
        <v>96.92993208463574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>
        <v>1</v>
      </c>
      <c r="E19" s="30">
        <v>1</v>
      </c>
      <c r="F19" s="31"/>
      <c r="G19" s="31"/>
      <c r="H19" s="129">
        <v>0.05</v>
      </c>
      <c r="I19" s="129">
        <v>0.05</v>
      </c>
      <c r="J19" s="129">
        <v>0.05</v>
      </c>
      <c r="K19" s="32"/>
    </row>
    <row r="20" spans="1:11" s="33" customFormat="1" ht="11.25" customHeight="1">
      <c r="A20" s="35" t="s">
        <v>16</v>
      </c>
      <c r="B20" s="29"/>
      <c r="C20" s="30">
        <v>5</v>
      </c>
      <c r="D20" s="30">
        <v>5</v>
      </c>
      <c r="E20" s="30">
        <v>5</v>
      </c>
      <c r="F20" s="31"/>
      <c r="G20" s="31"/>
      <c r="H20" s="129">
        <v>0.255</v>
      </c>
      <c r="I20" s="129">
        <v>0.255</v>
      </c>
      <c r="J20" s="129">
        <v>0.255</v>
      </c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6</v>
      </c>
      <c r="D22" s="38">
        <v>6</v>
      </c>
      <c r="E22" s="38">
        <v>6</v>
      </c>
      <c r="F22" s="39">
        <f>IF(D22&gt;0,100*E22/D22,0)</f>
        <v>100</v>
      </c>
      <c r="G22" s="40"/>
      <c r="H22" s="127">
        <v>0.305</v>
      </c>
      <c r="I22" s="128">
        <v>0.305</v>
      </c>
      <c r="J22" s="128">
        <v>0.305</v>
      </c>
      <c r="K22" s="41">
        <f>IF(I22&gt;0,100*J22/I22,0)</f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15</v>
      </c>
      <c r="D24" s="38"/>
      <c r="E24" s="38"/>
      <c r="F24" s="39"/>
      <c r="G24" s="40"/>
      <c r="H24" s="127">
        <v>1.023</v>
      </c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46</v>
      </c>
      <c r="D33" s="30">
        <v>23</v>
      </c>
      <c r="E33" s="30">
        <v>30</v>
      </c>
      <c r="F33" s="31"/>
      <c r="G33" s="31"/>
      <c r="H33" s="129">
        <v>3.392</v>
      </c>
      <c r="I33" s="129">
        <v>1.642</v>
      </c>
      <c r="J33" s="129">
        <v>1.6</v>
      </c>
      <c r="K33" s="32"/>
    </row>
    <row r="34" spans="1:11" s="33" customFormat="1" ht="11.25" customHeight="1">
      <c r="A34" s="35" t="s">
        <v>26</v>
      </c>
      <c r="B34" s="29"/>
      <c r="C34" s="30">
        <v>30</v>
      </c>
      <c r="D34" s="30">
        <v>30</v>
      </c>
      <c r="E34" s="30">
        <v>27</v>
      </c>
      <c r="F34" s="31"/>
      <c r="G34" s="31"/>
      <c r="H34" s="129">
        <v>1.109</v>
      </c>
      <c r="I34" s="129">
        <v>1.109</v>
      </c>
      <c r="J34" s="129">
        <v>0.952</v>
      </c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>
        <v>7</v>
      </c>
      <c r="D36" s="30">
        <v>7</v>
      </c>
      <c r="E36" s="30">
        <v>7</v>
      </c>
      <c r="F36" s="31"/>
      <c r="G36" s="31"/>
      <c r="H36" s="129">
        <v>0.252</v>
      </c>
      <c r="I36" s="129">
        <v>0.252</v>
      </c>
      <c r="J36" s="129">
        <v>0.279</v>
      </c>
      <c r="K36" s="32"/>
    </row>
    <row r="37" spans="1:11" s="42" customFormat="1" ht="11.25" customHeight="1">
      <c r="A37" s="36" t="s">
        <v>29</v>
      </c>
      <c r="B37" s="37"/>
      <c r="C37" s="38">
        <v>83</v>
      </c>
      <c r="D37" s="38">
        <v>60</v>
      </c>
      <c r="E37" s="38">
        <v>64</v>
      </c>
      <c r="F37" s="39">
        <f>IF(D37&gt;0,100*E37/D37,0)</f>
        <v>106.66666666666667</v>
      </c>
      <c r="G37" s="40"/>
      <c r="H37" s="127">
        <v>4.752999999999999</v>
      </c>
      <c r="I37" s="128">
        <v>3.003</v>
      </c>
      <c r="J37" s="128">
        <v>2.831</v>
      </c>
      <c r="K37" s="41">
        <f>IF(I37&gt;0,100*J37/I37,0)</f>
        <v>94.27239427239428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36</v>
      </c>
      <c r="D39" s="38">
        <v>36</v>
      </c>
      <c r="E39" s="38">
        <v>87</v>
      </c>
      <c r="F39" s="39">
        <f>IF(D39&gt;0,100*E39/D39,0)</f>
        <v>241.66666666666666</v>
      </c>
      <c r="G39" s="40"/>
      <c r="H39" s="127">
        <v>1.47</v>
      </c>
      <c r="I39" s="128">
        <v>1.47</v>
      </c>
      <c r="J39" s="128">
        <v>1.253</v>
      </c>
      <c r="K39" s="41">
        <f>IF(I39&gt;0,100*J39/I39,0)</f>
        <v>85.23809523809523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7">
        <v>0.099</v>
      </c>
      <c r="I52" s="128">
        <v>0.099</v>
      </c>
      <c r="J52" s="128">
        <v>0.099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150</v>
      </c>
      <c r="D61" s="30">
        <v>160</v>
      </c>
      <c r="E61" s="30">
        <v>140</v>
      </c>
      <c r="F61" s="31"/>
      <c r="G61" s="31"/>
      <c r="H61" s="129">
        <v>12</v>
      </c>
      <c r="I61" s="129">
        <v>15</v>
      </c>
      <c r="J61" s="129">
        <v>13</v>
      </c>
      <c r="K61" s="32"/>
    </row>
    <row r="62" spans="1:11" s="33" customFormat="1" ht="11.25" customHeight="1">
      <c r="A62" s="35" t="s">
        <v>49</v>
      </c>
      <c r="B62" s="29"/>
      <c r="C62" s="30">
        <v>53</v>
      </c>
      <c r="D62" s="30">
        <v>55</v>
      </c>
      <c r="E62" s="30">
        <v>55</v>
      </c>
      <c r="F62" s="31"/>
      <c r="G62" s="31"/>
      <c r="H62" s="129">
        <v>0.986</v>
      </c>
      <c r="I62" s="129">
        <v>1.023</v>
      </c>
      <c r="J62" s="129">
        <v>1.025</v>
      </c>
      <c r="K62" s="32"/>
    </row>
    <row r="63" spans="1:11" s="33" customFormat="1" ht="11.25" customHeight="1">
      <c r="A63" s="35" t="s">
        <v>50</v>
      </c>
      <c r="B63" s="29"/>
      <c r="C63" s="30">
        <v>15</v>
      </c>
      <c r="D63" s="30">
        <v>19</v>
      </c>
      <c r="E63" s="30">
        <v>19</v>
      </c>
      <c r="F63" s="31"/>
      <c r="G63" s="31"/>
      <c r="H63" s="129">
        <v>0.418</v>
      </c>
      <c r="I63" s="129">
        <v>0.53</v>
      </c>
      <c r="J63" s="129">
        <v>0.76</v>
      </c>
      <c r="K63" s="32"/>
    </row>
    <row r="64" spans="1:11" s="42" customFormat="1" ht="11.25" customHeight="1">
      <c r="A64" s="36" t="s">
        <v>51</v>
      </c>
      <c r="B64" s="37"/>
      <c r="C64" s="38">
        <v>218</v>
      </c>
      <c r="D64" s="38">
        <v>234</v>
      </c>
      <c r="E64" s="38">
        <v>214</v>
      </c>
      <c r="F64" s="39">
        <f>IF(D64&gt;0,100*E64/D64,0)</f>
        <v>91.45299145299145</v>
      </c>
      <c r="G64" s="40"/>
      <c r="H64" s="127">
        <v>13.404</v>
      </c>
      <c r="I64" s="128">
        <v>16.553</v>
      </c>
      <c r="J64" s="128">
        <v>14.785</v>
      </c>
      <c r="K64" s="41">
        <f>IF(I64&gt;0,100*J64/I64,0)</f>
        <v>89.31915664834169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957</v>
      </c>
      <c r="D66" s="38">
        <v>613</v>
      </c>
      <c r="E66" s="38">
        <v>970</v>
      </c>
      <c r="F66" s="39">
        <f>IF(D66&gt;0,100*E66/D66,0)</f>
        <v>158.23817292006524</v>
      </c>
      <c r="G66" s="40"/>
      <c r="H66" s="127">
        <v>106.272</v>
      </c>
      <c r="I66" s="128">
        <v>76.577</v>
      </c>
      <c r="J66" s="128">
        <v>72.994</v>
      </c>
      <c r="K66" s="41">
        <f>IF(I66&gt;0,100*J66/I66,0)</f>
        <v>95.32104940125625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6400</v>
      </c>
      <c r="D72" s="30">
        <v>7400</v>
      </c>
      <c r="E72" s="30">
        <v>7400</v>
      </c>
      <c r="F72" s="31"/>
      <c r="G72" s="31"/>
      <c r="H72" s="129">
        <v>630.256</v>
      </c>
      <c r="I72" s="129">
        <v>733.364</v>
      </c>
      <c r="J72" s="129">
        <v>733.362</v>
      </c>
      <c r="K72" s="32"/>
    </row>
    <row r="73" spans="1:11" s="33" customFormat="1" ht="11.25" customHeight="1">
      <c r="A73" s="35" t="s">
        <v>57</v>
      </c>
      <c r="B73" s="29"/>
      <c r="C73" s="30">
        <v>410</v>
      </c>
      <c r="D73" s="30">
        <v>410</v>
      </c>
      <c r="E73" s="30">
        <v>410</v>
      </c>
      <c r="F73" s="31"/>
      <c r="G73" s="31"/>
      <c r="H73" s="129">
        <v>12.2</v>
      </c>
      <c r="I73" s="129">
        <v>12.675</v>
      </c>
      <c r="J73" s="129">
        <v>12.9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1397</v>
      </c>
      <c r="D75" s="30">
        <v>1397</v>
      </c>
      <c r="E75" s="30">
        <v>1466</v>
      </c>
      <c r="F75" s="31"/>
      <c r="G75" s="31"/>
      <c r="H75" s="129">
        <v>138.075</v>
      </c>
      <c r="I75" s="129">
        <v>138.075</v>
      </c>
      <c r="J75" s="129">
        <v>142.187</v>
      </c>
      <c r="K75" s="32"/>
    </row>
    <row r="76" spans="1:11" s="33" customFormat="1" ht="11.25" customHeight="1">
      <c r="A76" s="35" t="s">
        <v>60</v>
      </c>
      <c r="B76" s="29"/>
      <c r="C76" s="30">
        <v>12</v>
      </c>
      <c r="D76" s="30">
        <v>5</v>
      </c>
      <c r="E76" s="30">
        <v>5</v>
      </c>
      <c r="F76" s="31"/>
      <c r="G76" s="31"/>
      <c r="H76" s="129">
        <v>0.638</v>
      </c>
      <c r="I76" s="129">
        <v>0.2</v>
      </c>
      <c r="J76" s="129">
        <v>0.2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>
        <v>470</v>
      </c>
      <c r="D78" s="30">
        <v>475</v>
      </c>
      <c r="E78" s="30">
        <v>406</v>
      </c>
      <c r="F78" s="31"/>
      <c r="G78" s="31"/>
      <c r="H78" s="129">
        <v>36.4</v>
      </c>
      <c r="I78" s="129">
        <v>30.875</v>
      </c>
      <c r="J78" s="129">
        <v>28.42</v>
      </c>
      <c r="K78" s="32"/>
    </row>
    <row r="79" spans="1:11" s="33" customFormat="1" ht="11.25" customHeight="1">
      <c r="A79" s="35" t="s">
        <v>63</v>
      </c>
      <c r="B79" s="29"/>
      <c r="C79" s="30">
        <v>45</v>
      </c>
      <c r="D79" s="30">
        <v>45</v>
      </c>
      <c r="E79" s="30">
        <v>50</v>
      </c>
      <c r="F79" s="31"/>
      <c r="G79" s="31"/>
      <c r="H79" s="129">
        <v>3.75</v>
      </c>
      <c r="I79" s="129">
        <v>3.825</v>
      </c>
      <c r="J79" s="129">
        <v>4</v>
      </c>
      <c r="K79" s="32"/>
    </row>
    <row r="80" spans="1:11" s="42" customFormat="1" ht="11.25" customHeight="1">
      <c r="A80" s="43" t="s">
        <v>64</v>
      </c>
      <c r="B80" s="37"/>
      <c r="C80" s="38">
        <v>8734</v>
      </c>
      <c r="D80" s="38">
        <v>9732</v>
      </c>
      <c r="E80" s="38">
        <v>9737</v>
      </c>
      <c r="F80" s="39">
        <f>IF(D80&gt;0,100*E80/D80,0)</f>
        <v>100.05137690094533</v>
      </c>
      <c r="G80" s="40"/>
      <c r="H80" s="127">
        <v>821.319</v>
      </c>
      <c r="I80" s="128">
        <v>919.0140000000001</v>
      </c>
      <c r="J80" s="128">
        <v>921.069</v>
      </c>
      <c r="K80" s="41">
        <f>IF(I80&gt;0,100*J80/I80,0)</f>
        <v>100.22360921596405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398</v>
      </c>
      <c r="D82" s="30">
        <v>398</v>
      </c>
      <c r="E82" s="30">
        <v>398</v>
      </c>
      <c r="F82" s="31"/>
      <c r="G82" s="31"/>
      <c r="H82" s="129">
        <v>46.092</v>
      </c>
      <c r="I82" s="129">
        <v>46.092</v>
      </c>
      <c r="J82" s="129">
        <v>46.092</v>
      </c>
      <c r="K82" s="32"/>
    </row>
    <row r="83" spans="1:11" s="33" customFormat="1" ht="11.25" customHeight="1">
      <c r="A83" s="35" t="s">
        <v>66</v>
      </c>
      <c r="B83" s="29"/>
      <c r="C83" s="30">
        <v>150</v>
      </c>
      <c r="D83" s="30">
        <v>150</v>
      </c>
      <c r="E83" s="30">
        <v>150</v>
      </c>
      <c r="F83" s="31"/>
      <c r="G83" s="31"/>
      <c r="H83" s="129">
        <v>17.623</v>
      </c>
      <c r="I83" s="129">
        <v>11.229</v>
      </c>
      <c r="J83" s="129">
        <v>11.229</v>
      </c>
      <c r="K83" s="32"/>
    </row>
    <row r="84" spans="1:11" s="42" customFormat="1" ht="11.25" customHeight="1">
      <c r="A84" s="36" t="s">
        <v>67</v>
      </c>
      <c r="B84" s="37"/>
      <c r="C84" s="38">
        <v>548</v>
      </c>
      <c r="D84" s="38">
        <v>548</v>
      </c>
      <c r="E84" s="38">
        <v>548</v>
      </c>
      <c r="F84" s="39">
        <f>IF(D84&gt;0,100*E84/D84,0)</f>
        <v>100</v>
      </c>
      <c r="G84" s="40"/>
      <c r="H84" s="127">
        <v>63.715</v>
      </c>
      <c r="I84" s="128">
        <v>57.321</v>
      </c>
      <c r="J84" s="128">
        <v>57.321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10640</v>
      </c>
      <c r="D86" s="30">
        <v>11256.507493404748</v>
      </c>
      <c r="E86" s="30">
        <v>11652.99279750901</v>
      </c>
      <c r="F86" s="31">
        <f>IF(D86&gt;0,100*E86/D86,0)</f>
        <v>103.52227637512404</v>
      </c>
      <c r="G86" s="31"/>
      <c r="H86" s="129">
        <v>1015.956</v>
      </c>
      <c r="I86" s="129">
        <v>1076.3620158587653</v>
      </c>
      <c r="J86" s="129">
        <v>1072.615</v>
      </c>
      <c r="K86" s="32">
        <f>IF(I86&gt;0,100*J86/I86,0)</f>
        <v>99.6518814484757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10640</v>
      </c>
      <c r="D89" s="53">
        <v>11256.507493404748</v>
      </c>
      <c r="E89" s="53">
        <v>11652.99279750901</v>
      </c>
      <c r="F89" s="54">
        <f>IF(D89&gt;0,100*E89/D89,0)</f>
        <v>103.52227637512404</v>
      </c>
      <c r="G89" s="40"/>
      <c r="H89" s="132">
        <v>1015.956</v>
      </c>
      <c r="I89" s="133">
        <v>1076.3620158587653</v>
      </c>
      <c r="J89" s="133">
        <v>1072.615</v>
      </c>
      <c r="K89" s="54">
        <f>IF(I89&gt;0,100*J89/I89,0)</f>
        <v>99.6518814484757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7"/>
  <sheetViews>
    <sheetView zoomScalePageLayoutView="70" workbookViewId="0" topLeftCell="A64">
      <selection activeCell="L6" sqref="L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254</v>
      </c>
      <c r="D9" s="30">
        <v>272</v>
      </c>
      <c r="E9" s="30">
        <v>261</v>
      </c>
      <c r="F9" s="31"/>
      <c r="G9" s="31"/>
      <c r="H9" s="129">
        <v>20.568</v>
      </c>
      <c r="I9" s="129">
        <v>22.63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166</v>
      </c>
      <c r="D10" s="30">
        <v>162</v>
      </c>
      <c r="E10" s="30">
        <v>164</v>
      </c>
      <c r="F10" s="31"/>
      <c r="G10" s="31"/>
      <c r="H10" s="129">
        <v>13.916</v>
      </c>
      <c r="I10" s="129">
        <v>13.916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216</v>
      </c>
      <c r="D11" s="30">
        <v>218</v>
      </c>
      <c r="E11" s="30">
        <v>220</v>
      </c>
      <c r="F11" s="31"/>
      <c r="G11" s="31"/>
      <c r="H11" s="129">
        <v>21.711</v>
      </c>
      <c r="I11" s="129">
        <v>22.628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370</v>
      </c>
      <c r="D12" s="30">
        <v>345</v>
      </c>
      <c r="E12" s="30">
        <v>369</v>
      </c>
      <c r="F12" s="31"/>
      <c r="G12" s="31"/>
      <c r="H12" s="129">
        <v>32.246</v>
      </c>
      <c r="I12" s="129">
        <v>32.246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1006</v>
      </c>
      <c r="D13" s="38">
        <v>997</v>
      </c>
      <c r="E13" s="38">
        <v>1014</v>
      </c>
      <c r="F13" s="39">
        <f>IF(D13&gt;0,100*E13/D13,0)</f>
        <v>101.70511534603811</v>
      </c>
      <c r="G13" s="40"/>
      <c r="H13" s="127">
        <v>88.441</v>
      </c>
      <c r="I13" s="128">
        <v>91.42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80</v>
      </c>
      <c r="D15" s="38">
        <v>96</v>
      </c>
      <c r="E15" s="38">
        <v>96</v>
      </c>
      <c r="F15" s="39">
        <f>IF(D15&gt;0,100*E15/D15,0)</f>
        <v>100</v>
      </c>
      <c r="G15" s="40"/>
      <c r="H15" s="127">
        <v>2.2</v>
      </c>
      <c r="I15" s="128">
        <v>2.4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16</v>
      </c>
      <c r="D17" s="38">
        <v>16</v>
      </c>
      <c r="E17" s="38">
        <v>16</v>
      </c>
      <c r="F17" s="39">
        <f>IF(D17&gt;0,100*E17/D17,0)</f>
        <v>100</v>
      </c>
      <c r="G17" s="40"/>
      <c r="H17" s="127">
        <v>0.324</v>
      </c>
      <c r="I17" s="128">
        <v>0.324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54</v>
      </c>
      <c r="D19" s="30">
        <v>54</v>
      </c>
      <c r="E19" s="30">
        <v>55</v>
      </c>
      <c r="F19" s="31"/>
      <c r="G19" s="31"/>
      <c r="H19" s="129">
        <v>1.113</v>
      </c>
      <c r="I19" s="129">
        <v>1.505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66</v>
      </c>
      <c r="D20" s="30">
        <v>66</v>
      </c>
      <c r="E20" s="30">
        <v>70</v>
      </c>
      <c r="F20" s="31"/>
      <c r="G20" s="31"/>
      <c r="H20" s="129">
        <v>1.116</v>
      </c>
      <c r="I20" s="129">
        <v>1.116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160</v>
      </c>
      <c r="D21" s="30">
        <v>160</v>
      </c>
      <c r="E21" s="30">
        <v>160</v>
      </c>
      <c r="F21" s="31"/>
      <c r="G21" s="31"/>
      <c r="H21" s="129">
        <v>3.36</v>
      </c>
      <c r="I21" s="129">
        <v>3.68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280</v>
      </c>
      <c r="D22" s="38">
        <v>280</v>
      </c>
      <c r="E22" s="38">
        <v>285</v>
      </c>
      <c r="F22" s="39">
        <f>IF(D22&gt;0,100*E22/D22,0)</f>
        <v>101.78571428571429</v>
      </c>
      <c r="G22" s="40"/>
      <c r="H22" s="127">
        <v>5.589</v>
      </c>
      <c r="I22" s="128">
        <v>6.301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1580</v>
      </c>
      <c r="D24" s="38">
        <v>1815</v>
      </c>
      <c r="E24" s="38">
        <v>1869</v>
      </c>
      <c r="F24" s="39">
        <f>IF(D24&gt;0,100*E24/D24,0)</f>
        <v>102.97520661157024</v>
      </c>
      <c r="G24" s="40"/>
      <c r="H24" s="127">
        <v>121.211</v>
      </c>
      <c r="I24" s="128">
        <v>136.949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163</v>
      </c>
      <c r="D26" s="38">
        <v>160</v>
      </c>
      <c r="E26" s="38">
        <v>170</v>
      </c>
      <c r="F26" s="39">
        <f>IF(D26&gt;0,100*E26/D26,0)</f>
        <v>106.25</v>
      </c>
      <c r="G26" s="40"/>
      <c r="H26" s="127">
        <v>10.507</v>
      </c>
      <c r="I26" s="128">
        <v>10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30</v>
      </c>
      <c r="D28" s="30">
        <v>35</v>
      </c>
      <c r="E28" s="30">
        <v>45</v>
      </c>
      <c r="F28" s="31"/>
      <c r="G28" s="31"/>
      <c r="H28" s="129">
        <v>1.905</v>
      </c>
      <c r="I28" s="129">
        <v>0.84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3</v>
      </c>
      <c r="D29" s="30">
        <v>3</v>
      </c>
      <c r="E29" s="30">
        <v>3</v>
      </c>
      <c r="F29" s="31"/>
      <c r="G29" s="31"/>
      <c r="H29" s="129">
        <v>0.28539</v>
      </c>
      <c r="I29" s="129">
        <v>0.39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600</v>
      </c>
      <c r="D30" s="30">
        <v>251</v>
      </c>
      <c r="E30" s="30">
        <v>310</v>
      </c>
      <c r="F30" s="31"/>
      <c r="G30" s="31"/>
      <c r="H30" s="129">
        <v>57</v>
      </c>
      <c r="I30" s="129">
        <v>21.222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633</v>
      </c>
      <c r="D31" s="38">
        <v>289</v>
      </c>
      <c r="E31" s="38">
        <v>358</v>
      </c>
      <c r="F31" s="39">
        <f>IF(D31&gt;0,100*E31/D31,0)</f>
        <v>123.87543252595155</v>
      </c>
      <c r="G31" s="40"/>
      <c r="H31" s="127">
        <v>59.19039</v>
      </c>
      <c r="I31" s="128">
        <v>22.452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338</v>
      </c>
      <c r="D33" s="30">
        <v>200</v>
      </c>
      <c r="E33" s="30">
        <v>275</v>
      </c>
      <c r="F33" s="31"/>
      <c r="G33" s="31"/>
      <c r="H33" s="129">
        <v>16.958</v>
      </c>
      <c r="I33" s="129">
        <v>10.035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269</v>
      </c>
      <c r="D34" s="30">
        <v>226</v>
      </c>
      <c r="E34" s="30">
        <v>226</v>
      </c>
      <c r="F34" s="31"/>
      <c r="G34" s="31"/>
      <c r="H34" s="129">
        <v>9.977</v>
      </c>
      <c r="I34" s="129">
        <v>8.11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125</v>
      </c>
      <c r="D35" s="30">
        <v>120</v>
      </c>
      <c r="E35" s="30">
        <v>140</v>
      </c>
      <c r="F35" s="31"/>
      <c r="G35" s="31"/>
      <c r="H35" s="129">
        <v>4.587</v>
      </c>
      <c r="I35" s="129">
        <v>3.9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311</v>
      </c>
      <c r="D36" s="30">
        <v>311</v>
      </c>
      <c r="E36" s="30">
        <v>319</v>
      </c>
      <c r="F36" s="31"/>
      <c r="G36" s="31"/>
      <c r="H36" s="129">
        <v>11.075</v>
      </c>
      <c r="I36" s="129">
        <v>11.075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1043</v>
      </c>
      <c r="D37" s="38">
        <v>857</v>
      </c>
      <c r="E37" s="38">
        <v>960</v>
      </c>
      <c r="F37" s="39">
        <f>IF(D37&gt;0,100*E37/D37,0)</f>
        <v>112.01866977829638</v>
      </c>
      <c r="G37" s="40"/>
      <c r="H37" s="127">
        <v>42.596999999999994</v>
      </c>
      <c r="I37" s="128">
        <v>33.12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160</v>
      </c>
      <c r="D39" s="38">
        <v>160</v>
      </c>
      <c r="E39" s="38">
        <v>380</v>
      </c>
      <c r="F39" s="39">
        <f>IF(D39&gt;0,100*E39/D39,0)</f>
        <v>237.5</v>
      </c>
      <c r="G39" s="40"/>
      <c r="H39" s="127">
        <v>6.569</v>
      </c>
      <c r="I39" s="128">
        <v>6.57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18</v>
      </c>
      <c r="D41" s="30">
        <v>18</v>
      </c>
      <c r="E41" s="30">
        <v>16</v>
      </c>
      <c r="F41" s="31"/>
      <c r="G41" s="31"/>
      <c r="H41" s="129">
        <v>1.278</v>
      </c>
      <c r="I41" s="129">
        <v>1.19</v>
      </c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>
        <v>3</v>
      </c>
      <c r="E42" s="30">
        <v>2</v>
      </c>
      <c r="F42" s="31"/>
      <c r="G42" s="31"/>
      <c r="H42" s="129"/>
      <c r="I42" s="129">
        <v>0.15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25</v>
      </c>
      <c r="D43" s="30">
        <v>25</v>
      </c>
      <c r="E43" s="30">
        <v>25</v>
      </c>
      <c r="F43" s="31"/>
      <c r="G43" s="31"/>
      <c r="H43" s="129">
        <v>1.25</v>
      </c>
      <c r="I43" s="129">
        <v>1.25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10</v>
      </c>
      <c r="D44" s="30">
        <v>10</v>
      </c>
      <c r="E44" s="30">
        <v>10</v>
      </c>
      <c r="F44" s="31"/>
      <c r="G44" s="31"/>
      <c r="H44" s="129">
        <v>0.45</v>
      </c>
      <c r="I44" s="129">
        <v>0.45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32</v>
      </c>
      <c r="D45" s="30">
        <v>32</v>
      </c>
      <c r="E45" s="30">
        <v>32</v>
      </c>
      <c r="F45" s="31"/>
      <c r="G45" s="31"/>
      <c r="H45" s="129">
        <v>0.736</v>
      </c>
      <c r="I45" s="129">
        <v>1.024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40</v>
      </c>
      <c r="D46" s="30">
        <v>40</v>
      </c>
      <c r="E46" s="30">
        <v>40</v>
      </c>
      <c r="F46" s="31"/>
      <c r="G46" s="31"/>
      <c r="H46" s="129">
        <v>1.6</v>
      </c>
      <c r="I46" s="129">
        <v>1.6</v>
      </c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25</v>
      </c>
      <c r="D48" s="30">
        <v>9</v>
      </c>
      <c r="E48" s="30">
        <v>9</v>
      </c>
      <c r="F48" s="31"/>
      <c r="G48" s="31"/>
      <c r="H48" s="129">
        <v>0.95</v>
      </c>
      <c r="I48" s="129">
        <v>0.36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35</v>
      </c>
      <c r="D49" s="30">
        <v>35</v>
      </c>
      <c r="E49" s="30">
        <v>35</v>
      </c>
      <c r="F49" s="31"/>
      <c r="G49" s="31"/>
      <c r="H49" s="129">
        <v>2.1</v>
      </c>
      <c r="I49" s="129">
        <v>2.03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185</v>
      </c>
      <c r="D50" s="38">
        <v>172</v>
      </c>
      <c r="E50" s="38">
        <v>169</v>
      </c>
      <c r="F50" s="39">
        <f>IF(D50&gt;0,100*E50/D50,0)</f>
        <v>98.25581395348837</v>
      </c>
      <c r="G50" s="40"/>
      <c r="H50" s="127">
        <v>8.364</v>
      </c>
      <c r="I50" s="128">
        <v>8.054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43</v>
      </c>
      <c r="D52" s="38">
        <v>43</v>
      </c>
      <c r="E52" s="38">
        <v>43</v>
      </c>
      <c r="F52" s="39">
        <f>IF(D52&gt;0,100*E52/D52,0)</f>
        <v>100</v>
      </c>
      <c r="G52" s="40"/>
      <c r="H52" s="127">
        <v>4.256</v>
      </c>
      <c r="I52" s="128">
        <v>4.256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115</v>
      </c>
      <c r="D54" s="30">
        <v>110</v>
      </c>
      <c r="E54" s="30">
        <v>100</v>
      </c>
      <c r="F54" s="31"/>
      <c r="G54" s="31"/>
      <c r="H54" s="129">
        <v>12.45</v>
      </c>
      <c r="I54" s="129">
        <v>11.6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430</v>
      </c>
      <c r="D55" s="30">
        <v>310</v>
      </c>
      <c r="E55" s="30">
        <v>310</v>
      </c>
      <c r="F55" s="31"/>
      <c r="G55" s="31"/>
      <c r="H55" s="129">
        <v>30.1</v>
      </c>
      <c r="I55" s="129">
        <v>21.8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75</v>
      </c>
      <c r="D56" s="30">
        <v>68</v>
      </c>
      <c r="E56" s="30">
        <v>110</v>
      </c>
      <c r="F56" s="31"/>
      <c r="G56" s="31"/>
      <c r="H56" s="129">
        <v>3.75</v>
      </c>
      <c r="I56" s="129">
        <v>3.3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5</v>
      </c>
      <c r="D57" s="30">
        <v>3</v>
      </c>
      <c r="E57" s="30">
        <v>3</v>
      </c>
      <c r="F57" s="31"/>
      <c r="G57" s="31"/>
      <c r="H57" s="129">
        <v>0.105</v>
      </c>
      <c r="I57" s="129">
        <v>0.063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512</v>
      </c>
      <c r="D58" s="30">
        <v>607</v>
      </c>
      <c r="E58" s="30">
        <v>627</v>
      </c>
      <c r="F58" s="31"/>
      <c r="G58" s="31"/>
      <c r="H58" s="129">
        <v>41.351</v>
      </c>
      <c r="I58" s="129">
        <v>56.39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1137</v>
      </c>
      <c r="D59" s="38">
        <v>1098</v>
      </c>
      <c r="E59" s="38">
        <v>1150</v>
      </c>
      <c r="F59" s="39">
        <f>IF(D59&gt;0,100*E59/D59,0)</f>
        <v>104.73588342440802</v>
      </c>
      <c r="G59" s="40"/>
      <c r="H59" s="127">
        <v>87.756</v>
      </c>
      <c r="I59" s="128">
        <v>93.15299999999999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57</v>
      </c>
      <c r="D61" s="30">
        <v>50</v>
      </c>
      <c r="E61" s="30">
        <v>50</v>
      </c>
      <c r="F61" s="31"/>
      <c r="G61" s="31"/>
      <c r="H61" s="129">
        <v>1.881</v>
      </c>
      <c r="I61" s="129">
        <v>1.5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415</v>
      </c>
      <c r="D62" s="30">
        <v>425</v>
      </c>
      <c r="E62" s="30">
        <v>425</v>
      </c>
      <c r="F62" s="31"/>
      <c r="G62" s="31"/>
      <c r="H62" s="129">
        <v>8.242</v>
      </c>
      <c r="I62" s="129">
        <v>7.612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99</v>
      </c>
      <c r="D63" s="30">
        <v>123</v>
      </c>
      <c r="E63" s="30">
        <v>117</v>
      </c>
      <c r="F63" s="31"/>
      <c r="G63" s="31"/>
      <c r="H63" s="129">
        <v>4.53</v>
      </c>
      <c r="I63" s="129">
        <v>5.47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571</v>
      </c>
      <c r="D64" s="38">
        <v>598</v>
      </c>
      <c r="E64" s="38">
        <v>592</v>
      </c>
      <c r="F64" s="39">
        <f>IF(D64&gt;0,100*E64/D64,0)</f>
        <v>98.99665551839465</v>
      </c>
      <c r="G64" s="40"/>
      <c r="H64" s="127">
        <v>14.653000000000002</v>
      </c>
      <c r="I64" s="128">
        <v>14.582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705</v>
      </c>
      <c r="D66" s="38">
        <v>810</v>
      </c>
      <c r="E66" s="38">
        <v>703</v>
      </c>
      <c r="F66" s="39">
        <f>IF(D66&gt;0,100*E66/D66,0)</f>
        <v>86.79012345679013</v>
      </c>
      <c r="G66" s="40"/>
      <c r="H66" s="127">
        <v>78.288</v>
      </c>
      <c r="I66" s="128">
        <v>104.375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12914</v>
      </c>
      <c r="D68" s="30">
        <v>17830</v>
      </c>
      <c r="E68" s="30">
        <v>20100</v>
      </c>
      <c r="F68" s="31"/>
      <c r="G68" s="31"/>
      <c r="H68" s="129">
        <v>978.726</v>
      </c>
      <c r="I68" s="129">
        <v>1642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1637</v>
      </c>
      <c r="D69" s="30">
        <v>2310</v>
      </c>
      <c r="E69" s="30">
        <v>2600</v>
      </c>
      <c r="F69" s="31"/>
      <c r="G69" s="31"/>
      <c r="H69" s="129">
        <v>121.626</v>
      </c>
      <c r="I69" s="129">
        <v>207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14551</v>
      </c>
      <c r="D70" s="38">
        <v>20140</v>
      </c>
      <c r="E70" s="38">
        <v>22700</v>
      </c>
      <c r="F70" s="39">
        <f>IF(D70&gt;0,100*E70/D70,0)</f>
        <v>112.71102284011917</v>
      </c>
      <c r="G70" s="40"/>
      <c r="H70" s="127">
        <v>1100.352</v>
      </c>
      <c r="I70" s="128">
        <v>1849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1346</v>
      </c>
      <c r="D72" s="30">
        <v>1400</v>
      </c>
      <c r="E72" s="30">
        <v>1400</v>
      </c>
      <c r="F72" s="31"/>
      <c r="G72" s="31"/>
      <c r="H72" s="129">
        <v>105.028</v>
      </c>
      <c r="I72" s="129">
        <v>122.519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560</v>
      </c>
      <c r="D73" s="30">
        <v>570</v>
      </c>
      <c r="E73" s="30">
        <v>510</v>
      </c>
      <c r="F73" s="31"/>
      <c r="G73" s="31"/>
      <c r="H73" s="129">
        <v>19.1</v>
      </c>
      <c r="I73" s="129">
        <v>19.45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213</v>
      </c>
      <c r="D74" s="30">
        <v>220</v>
      </c>
      <c r="E74" s="30">
        <v>220</v>
      </c>
      <c r="F74" s="31"/>
      <c r="G74" s="31"/>
      <c r="H74" s="129">
        <v>7.469</v>
      </c>
      <c r="I74" s="129">
        <v>7.7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2560</v>
      </c>
      <c r="D75" s="30">
        <v>2560</v>
      </c>
      <c r="E75" s="30">
        <v>2674</v>
      </c>
      <c r="F75" s="31"/>
      <c r="G75" s="31"/>
      <c r="H75" s="129">
        <v>202.646</v>
      </c>
      <c r="I75" s="129">
        <v>202.548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60</v>
      </c>
      <c r="D76" s="30">
        <v>146</v>
      </c>
      <c r="E76" s="30">
        <v>135</v>
      </c>
      <c r="F76" s="31"/>
      <c r="G76" s="31"/>
      <c r="H76" s="129">
        <v>3</v>
      </c>
      <c r="I76" s="129">
        <v>6.549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254</v>
      </c>
      <c r="D77" s="30">
        <v>254</v>
      </c>
      <c r="E77" s="30">
        <v>187</v>
      </c>
      <c r="F77" s="31"/>
      <c r="G77" s="31"/>
      <c r="H77" s="129">
        <v>6.748</v>
      </c>
      <c r="I77" s="129">
        <v>11.43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435</v>
      </c>
      <c r="D78" s="30">
        <v>430</v>
      </c>
      <c r="E78" s="30">
        <v>376</v>
      </c>
      <c r="F78" s="31"/>
      <c r="G78" s="31"/>
      <c r="H78" s="129">
        <v>24.565</v>
      </c>
      <c r="I78" s="129">
        <v>27.95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2721</v>
      </c>
      <c r="D79" s="30">
        <v>4097</v>
      </c>
      <c r="E79" s="30">
        <v>6450</v>
      </c>
      <c r="F79" s="31"/>
      <c r="G79" s="31"/>
      <c r="H79" s="129">
        <v>255.348</v>
      </c>
      <c r="I79" s="129">
        <v>449.019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8149</v>
      </c>
      <c r="D80" s="38">
        <v>9677</v>
      </c>
      <c r="E80" s="38">
        <v>11952</v>
      </c>
      <c r="F80" s="39">
        <f>IF(D80&gt;0,100*E80/D80,0)</f>
        <v>123.50935207192312</v>
      </c>
      <c r="G80" s="40"/>
      <c r="H80" s="127">
        <v>623.904</v>
      </c>
      <c r="I80" s="128">
        <v>847.165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131</v>
      </c>
      <c r="D82" s="30">
        <v>131</v>
      </c>
      <c r="E82" s="30">
        <v>131</v>
      </c>
      <c r="F82" s="31"/>
      <c r="G82" s="31"/>
      <c r="H82" s="129">
        <v>13.517</v>
      </c>
      <c r="I82" s="129">
        <v>13.517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200</v>
      </c>
      <c r="D83" s="30">
        <v>200</v>
      </c>
      <c r="E83" s="30">
        <v>200</v>
      </c>
      <c r="F83" s="31"/>
      <c r="G83" s="31"/>
      <c r="H83" s="129">
        <v>20.65</v>
      </c>
      <c r="I83" s="129">
        <v>20.7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331</v>
      </c>
      <c r="D84" s="38">
        <v>331</v>
      </c>
      <c r="E84" s="38">
        <v>331</v>
      </c>
      <c r="F84" s="39">
        <f>IF(D84&gt;0,100*E84/D84,0)</f>
        <v>100</v>
      </c>
      <c r="G84" s="40"/>
      <c r="H84" s="127">
        <v>34.167</v>
      </c>
      <c r="I84" s="128">
        <v>34.217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30633</v>
      </c>
      <c r="D86" s="30">
        <v>37539</v>
      </c>
      <c r="E86" s="30">
        <v>42788</v>
      </c>
      <c r="F86" s="31">
        <f>IF(D86&gt;0,100*E86/D86,0)</f>
        <v>113.98279123045366</v>
      </c>
      <c r="G86" s="31"/>
      <c r="H86" s="129">
        <v>2288.36839</v>
      </c>
      <c r="I86" s="129">
        <v>3264.338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30633</v>
      </c>
      <c r="D89" s="53">
        <v>37539</v>
      </c>
      <c r="E89" s="53">
        <v>42788</v>
      </c>
      <c r="F89" s="54">
        <f>IF(D89&gt;0,100*E89/D89,0)</f>
        <v>113.98279123045366</v>
      </c>
      <c r="G89" s="40"/>
      <c r="H89" s="132">
        <v>2288.36839</v>
      </c>
      <c r="I89" s="133">
        <v>3264.338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7"/>
  <sheetViews>
    <sheetView zoomScalePageLayoutView="70" workbookViewId="0" topLeftCell="A58">
      <selection activeCell="M69" sqref="M6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75</v>
      </c>
      <c r="D9" s="30">
        <v>41</v>
      </c>
      <c r="E9" s="30">
        <v>49</v>
      </c>
      <c r="F9" s="31"/>
      <c r="G9" s="31"/>
      <c r="H9" s="129">
        <v>1.828</v>
      </c>
      <c r="I9" s="129">
        <v>1.826</v>
      </c>
      <c r="J9" s="129">
        <v>1.27</v>
      </c>
      <c r="K9" s="32"/>
    </row>
    <row r="10" spans="1:11" s="33" customFormat="1" ht="11.25" customHeight="1">
      <c r="A10" s="35" t="s">
        <v>9</v>
      </c>
      <c r="B10" s="29"/>
      <c r="C10" s="30">
        <v>6</v>
      </c>
      <c r="D10" s="30">
        <v>6.461547276324806</v>
      </c>
      <c r="E10" s="30">
        <v>7</v>
      </c>
      <c r="F10" s="31"/>
      <c r="G10" s="31"/>
      <c r="H10" s="129">
        <v>0.146</v>
      </c>
      <c r="I10" s="129">
        <v>0.146</v>
      </c>
      <c r="J10" s="129">
        <v>0.166</v>
      </c>
      <c r="K10" s="32"/>
    </row>
    <row r="11" spans="1:11" s="33" customFormat="1" ht="11.25" customHeight="1">
      <c r="A11" s="28" t="s">
        <v>10</v>
      </c>
      <c r="B11" s="29"/>
      <c r="C11" s="30">
        <v>11</v>
      </c>
      <c r="D11" s="30">
        <v>10.90309075612809</v>
      </c>
      <c r="E11" s="30">
        <v>11</v>
      </c>
      <c r="F11" s="31"/>
      <c r="G11" s="31"/>
      <c r="H11" s="129">
        <v>0.227</v>
      </c>
      <c r="I11" s="129">
        <v>0.2273294422652707</v>
      </c>
      <c r="J11" s="129">
        <v>0.246</v>
      </c>
      <c r="K11" s="32"/>
    </row>
    <row r="12" spans="1:11" s="33" customFormat="1" ht="11.25" customHeight="1">
      <c r="A12" s="35" t="s">
        <v>11</v>
      </c>
      <c r="B12" s="29"/>
      <c r="C12" s="30">
        <v>35</v>
      </c>
      <c r="D12" s="30">
        <v>34.9070877403452</v>
      </c>
      <c r="E12" s="30">
        <v>24</v>
      </c>
      <c r="F12" s="31"/>
      <c r="G12" s="31"/>
      <c r="H12" s="129">
        <v>0.759</v>
      </c>
      <c r="I12" s="129">
        <v>0.759</v>
      </c>
      <c r="J12" s="129">
        <v>0.59</v>
      </c>
      <c r="K12" s="32"/>
    </row>
    <row r="13" spans="1:11" s="42" customFormat="1" ht="11.25" customHeight="1">
      <c r="A13" s="36" t="s">
        <v>12</v>
      </c>
      <c r="B13" s="37"/>
      <c r="C13" s="38">
        <v>127</v>
      </c>
      <c r="D13" s="38">
        <v>93.2717257727981</v>
      </c>
      <c r="E13" s="38">
        <v>91</v>
      </c>
      <c r="F13" s="39">
        <f>IF(D13&gt;0,100*E13/D13,0)</f>
        <v>97.56440040754491</v>
      </c>
      <c r="G13" s="40"/>
      <c r="H13" s="127">
        <v>2.96</v>
      </c>
      <c r="I13" s="128">
        <v>2.9583294422652706</v>
      </c>
      <c r="J13" s="128">
        <v>2.272</v>
      </c>
      <c r="K13" s="41">
        <f>IF(I13&gt;0,100*J13/I13,0)</f>
        <v>76.80010101445193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6</v>
      </c>
      <c r="D15" s="38">
        <v>6</v>
      </c>
      <c r="E15" s="38">
        <v>6</v>
      </c>
      <c r="F15" s="39">
        <f>IF(D15&gt;0,100*E15/D15,0)</f>
        <v>100</v>
      </c>
      <c r="G15" s="40"/>
      <c r="H15" s="127">
        <v>0.036</v>
      </c>
      <c r="I15" s="128">
        <v>0.036</v>
      </c>
      <c r="J15" s="128">
        <v>0.036</v>
      </c>
      <c r="K15" s="41">
        <f>IF(I15&gt;0,100*J15/I15,0)</f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8</v>
      </c>
      <c r="D17" s="38">
        <v>8</v>
      </c>
      <c r="E17" s="38">
        <v>8</v>
      </c>
      <c r="F17" s="39">
        <f>IF(D17&gt;0,100*E17/D17,0)</f>
        <v>100</v>
      </c>
      <c r="G17" s="40"/>
      <c r="H17" s="127">
        <v>0.089</v>
      </c>
      <c r="I17" s="128">
        <v>0.089</v>
      </c>
      <c r="J17" s="128">
        <v>0.089</v>
      </c>
      <c r="K17" s="41">
        <f>IF(I17&gt;0,100*J17/I17,0)</f>
        <v>100.00000000000001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</v>
      </c>
      <c r="D19" s="30"/>
      <c r="E19" s="30"/>
      <c r="F19" s="31"/>
      <c r="G19" s="31"/>
      <c r="H19" s="129">
        <v>0.006</v>
      </c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/>
      <c r="E21" s="30"/>
      <c r="F21" s="31"/>
      <c r="G21" s="31"/>
      <c r="H21" s="129">
        <v>0.009</v>
      </c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3</v>
      </c>
      <c r="D22" s="38"/>
      <c r="E22" s="38"/>
      <c r="F22" s="39"/>
      <c r="G22" s="40"/>
      <c r="H22" s="127">
        <v>0.015</v>
      </c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</v>
      </c>
      <c r="D26" s="38">
        <v>1</v>
      </c>
      <c r="E26" s="38">
        <v>1</v>
      </c>
      <c r="F26" s="39">
        <f>IF(D26&gt;0,100*E26/D26,0)</f>
        <v>100</v>
      </c>
      <c r="G26" s="40"/>
      <c r="H26" s="127">
        <v>0.003</v>
      </c>
      <c r="I26" s="128">
        <v>0.003</v>
      </c>
      <c r="J26" s="128">
        <v>0.003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64</v>
      </c>
      <c r="D33" s="30">
        <v>50</v>
      </c>
      <c r="E33" s="30">
        <v>50</v>
      </c>
      <c r="F33" s="31"/>
      <c r="G33" s="31"/>
      <c r="H33" s="129">
        <v>2.176</v>
      </c>
      <c r="I33" s="129">
        <v>1.7</v>
      </c>
      <c r="J33" s="129">
        <v>1.721</v>
      </c>
      <c r="K33" s="32"/>
    </row>
    <row r="34" spans="1:11" s="33" customFormat="1" ht="11.25" customHeight="1">
      <c r="A34" s="35" t="s">
        <v>26</v>
      </c>
      <c r="B34" s="29"/>
      <c r="C34" s="30">
        <v>11</v>
      </c>
      <c r="D34" s="30">
        <v>4</v>
      </c>
      <c r="E34" s="30">
        <v>4</v>
      </c>
      <c r="F34" s="31"/>
      <c r="G34" s="31"/>
      <c r="H34" s="129">
        <v>0.291</v>
      </c>
      <c r="I34" s="129">
        <v>0.065</v>
      </c>
      <c r="J34" s="129">
        <v>0.065</v>
      </c>
      <c r="K34" s="32"/>
    </row>
    <row r="35" spans="1:11" s="33" customFormat="1" ht="11.25" customHeight="1">
      <c r="A35" s="35" t="s">
        <v>27</v>
      </c>
      <c r="B35" s="29"/>
      <c r="C35" s="30">
        <v>4</v>
      </c>
      <c r="D35" s="30">
        <v>5</v>
      </c>
      <c r="E35" s="30">
        <v>5</v>
      </c>
      <c r="F35" s="31"/>
      <c r="G35" s="31"/>
      <c r="H35" s="129">
        <v>0.054</v>
      </c>
      <c r="I35" s="129">
        <v>0.06</v>
      </c>
      <c r="J35" s="129">
        <v>0.06</v>
      </c>
      <c r="K35" s="32"/>
    </row>
    <row r="36" spans="1:11" s="33" customFormat="1" ht="11.25" customHeight="1">
      <c r="A36" s="35" t="s">
        <v>28</v>
      </c>
      <c r="B36" s="29"/>
      <c r="C36" s="30">
        <v>4</v>
      </c>
      <c r="D36" s="30"/>
      <c r="E36" s="30"/>
      <c r="F36" s="31"/>
      <c r="G36" s="31"/>
      <c r="H36" s="129">
        <v>0.053</v>
      </c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83</v>
      </c>
      <c r="D37" s="38">
        <v>59</v>
      </c>
      <c r="E37" s="38">
        <v>59</v>
      </c>
      <c r="F37" s="39">
        <f>IF(D37&gt;0,100*E37/D37,0)</f>
        <v>100</v>
      </c>
      <c r="G37" s="40"/>
      <c r="H37" s="127">
        <v>2.574</v>
      </c>
      <c r="I37" s="128">
        <v>1.825</v>
      </c>
      <c r="J37" s="128">
        <v>1.846</v>
      </c>
      <c r="K37" s="41">
        <f>IF(I37&gt;0,100*J37/I37,0)</f>
        <v>101.15068493150686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45</v>
      </c>
      <c r="D39" s="38">
        <v>45</v>
      </c>
      <c r="E39" s="38">
        <v>40</v>
      </c>
      <c r="F39" s="39">
        <f>IF(D39&gt;0,100*E39/D39,0)</f>
        <v>88.88888888888889</v>
      </c>
      <c r="G39" s="40"/>
      <c r="H39" s="127">
        <v>0.484</v>
      </c>
      <c r="I39" s="128">
        <v>0.484</v>
      </c>
      <c r="J39" s="128">
        <v>0.4</v>
      </c>
      <c r="K39" s="41">
        <f>IF(I39&gt;0,100*J39/I39,0)</f>
        <v>82.64462809917356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17</v>
      </c>
      <c r="D41" s="30">
        <v>18</v>
      </c>
      <c r="E41" s="30">
        <v>15</v>
      </c>
      <c r="F41" s="31"/>
      <c r="G41" s="31"/>
      <c r="H41" s="129">
        <v>0.285</v>
      </c>
      <c r="I41" s="129">
        <v>0.302</v>
      </c>
      <c r="J41" s="129">
        <v>0.248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4</v>
      </c>
      <c r="D45" s="30">
        <v>3</v>
      </c>
      <c r="E45" s="30">
        <v>3</v>
      </c>
      <c r="F45" s="31"/>
      <c r="G45" s="31"/>
      <c r="H45" s="129">
        <v>0.032</v>
      </c>
      <c r="I45" s="129">
        <v>0.03</v>
      </c>
      <c r="J45" s="129">
        <v>0.038</v>
      </c>
      <c r="K45" s="32"/>
    </row>
    <row r="46" spans="1:11" s="33" customFormat="1" ht="11.25" customHeight="1">
      <c r="A46" s="35" t="s">
        <v>36</v>
      </c>
      <c r="B46" s="29"/>
      <c r="C46" s="30">
        <v>22</v>
      </c>
      <c r="D46" s="30">
        <v>53</v>
      </c>
      <c r="E46" s="30">
        <v>50</v>
      </c>
      <c r="F46" s="31"/>
      <c r="G46" s="31"/>
      <c r="H46" s="129">
        <v>0.44</v>
      </c>
      <c r="I46" s="129">
        <v>1.06</v>
      </c>
      <c r="J46" s="129">
        <v>0.9</v>
      </c>
      <c r="K46" s="32"/>
    </row>
    <row r="47" spans="1:11" s="33" customFormat="1" ht="11.25" customHeight="1">
      <c r="A47" s="35" t="s">
        <v>37</v>
      </c>
      <c r="B47" s="29"/>
      <c r="C47" s="30"/>
      <c r="D47" s="30">
        <v>1</v>
      </c>
      <c r="E47" s="30">
        <v>1</v>
      </c>
      <c r="F47" s="31"/>
      <c r="G47" s="31"/>
      <c r="H47" s="129"/>
      <c r="I47" s="129">
        <v>0.03</v>
      </c>
      <c r="J47" s="129">
        <v>0.03</v>
      </c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>
        <v>1</v>
      </c>
      <c r="D49" s="30"/>
      <c r="E49" s="30"/>
      <c r="F49" s="31"/>
      <c r="G49" s="31"/>
      <c r="H49" s="129">
        <v>0.005</v>
      </c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44</v>
      </c>
      <c r="D50" s="38">
        <v>75</v>
      </c>
      <c r="E50" s="38">
        <v>69</v>
      </c>
      <c r="F50" s="39">
        <f>IF(D50&gt;0,100*E50/D50,0)</f>
        <v>92</v>
      </c>
      <c r="G50" s="40"/>
      <c r="H50" s="127">
        <v>0.7619999999999999</v>
      </c>
      <c r="I50" s="128">
        <v>1.422</v>
      </c>
      <c r="J50" s="128">
        <v>1.216</v>
      </c>
      <c r="K50" s="41">
        <f>IF(I50&gt;0,100*J50/I50,0)</f>
        <v>85.51336146272855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15</v>
      </c>
      <c r="D52" s="38">
        <v>15</v>
      </c>
      <c r="E52" s="38">
        <v>15</v>
      </c>
      <c r="F52" s="39">
        <f>IF(D52&gt;0,100*E52/D52,0)</f>
        <v>100</v>
      </c>
      <c r="G52" s="40"/>
      <c r="H52" s="127">
        <v>0.198</v>
      </c>
      <c r="I52" s="128">
        <v>0.198</v>
      </c>
      <c r="J52" s="128">
        <v>0.198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>
        <v>5</v>
      </c>
      <c r="E58" s="30">
        <v>5</v>
      </c>
      <c r="F58" s="31"/>
      <c r="G58" s="31"/>
      <c r="H58" s="129"/>
      <c r="I58" s="129">
        <v>0.175</v>
      </c>
      <c r="J58" s="129">
        <v>0.08</v>
      </c>
      <c r="K58" s="32"/>
    </row>
    <row r="59" spans="1:11" s="42" customFormat="1" ht="11.25" customHeight="1">
      <c r="A59" s="36" t="s">
        <v>47</v>
      </c>
      <c r="B59" s="37"/>
      <c r="C59" s="38"/>
      <c r="D59" s="38">
        <v>5</v>
      </c>
      <c r="E59" s="38">
        <v>5</v>
      </c>
      <c r="F59" s="39">
        <f>IF(D59&gt;0,100*E59/D59,0)</f>
        <v>100</v>
      </c>
      <c r="G59" s="40"/>
      <c r="H59" s="127"/>
      <c r="I59" s="128">
        <v>0.175</v>
      </c>
      <c r="J59" s="128">
        <v>0.08</v>
      </c>
      <c r="K59" s="41">
        <f>IF(I59&gt;0,100*J59/I59,0)</f>
        <v>45.714285714285715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>
        <v>3</v>
      </c>
      <c r="D62" s="30">
        <v>3</v>
      </c>
      <c r="E62" s="30"/>
      <c r="F62" s="31"/>
      <c r="G62" s="31"/>
      <c r="H62" s="129">
        <v>0.078</v>
      </c>
      <c r="I62" s="129">
        <v>0.078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4</v>
      </c>
      <c r="D63" s="30">
        <v>3</v>
      </c>
      <c r="E63" s="30">
        <v>4</v>
      </c>
      <c r="F63" s="31"/>
      <c r="G63" s="31"/>
      <c r="H63" s="129">
        <v>0.12</v>
      </c>
      <c r="I63" s="129">
        <v>0.087</v>
      </c>
      <c r="J63" s="129">
        <v>0.116</v>
      </c>
      <c r="K63" s="32"/>
    </row>
    <row r="64" spans="1:11" s="42" customFormat="1" ht="11.25" customHeight="1">
      <c r="A64" s="36" t="s">
        <v>51</v>
      </c>
      <c r="B64" s="37"/>
      <c r="C64" s="38">
        <v>7</v>
      </c>
      <c r="D64" s="38">
        <v>6</v>
      </c>
      <c r="E64" s="38">
        <v>4</v>
      </c>
      <c r="F64" s="39">
        <f>IF(D64&gt;0,100*E64/D64,0)</f>
        <v>66.66666666666667</v>
      </c>
      <c r="G64" s="40"/>
      <c r="H64" s="127">
        <v>0.198</v>
      </c>
      <c r="I64" s="128">
        <v>0.16499999999999998</v>
      </c>
      <c r="J64" s="128">
        <v>0.116</v>
      </c>
      <c r="K64" s="41">
        <f>IF(I64&gt;0,100*J64/I64,0)</f>
        <v>70.30303030303033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>
        <v>1</v>
      </c>
      <c r="F66" s="39"/>
      <c r="G66" s="40"/>
      <c r="H66" s="127"/>
      <c r="I66" s="128"/>
      <c r="J66" s="128">
        <v>0.015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2</v>
      </c>
      <c r="D68" s="30"/>
      <c r="E68" s="30"/>
      <c r="F68" s="31"/>
      <c r="G68" s="31"/>
      <c r="H68" s="129">
        <v>0.014</v>
      </c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>
        <v>4</v>
      </c>
      <c r="D69" s="30"/>
      <c r="E69" s="30">
        <v>5</v>
      </c>
      <c r="F69" s="31"/>
      <c r="G69" s="31"/>
      <c r="H69" s="129">
        <v>0.032</v>
      </c>
      <c r="I69" s="129"/>
      <c r="J69" s="129">
        <v>0.1</v>
      </c>
      <c r="K69" s="32"/>
    </row>
    <row r="70" spans="1:11" s="42" customFormat="1" ht="11.25" customHeight="1">
      <c r="A70" s="36" t="s">
        <v>55</v>
      </c>
      <c r="B70" s="37"/>
      <c r="C70" s="38">
        <v>6</v>
      </c>
      <c r="D70" s="38"/>
      <c r="E70" s="38">
        <v>5</v>
      </c>
      <c r="F70" s="39"/>
      <c r="G70" s="40"/>
      <c r="H70" s="127">
        <v>0.046</v>
      </c>
      <c r="I70" s="128"/>
      <c r="J70" s="128">
        <v>0.1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15</v>
      </c>
      <c r="D73" s="30">
        <v>12</v>
      </c>
      <c r="E73" s="30">
        <v>10</v>
      </c>
      <c r="F73" s="31"/>
      <c r="G73" s="31"/>
      <c r="H73" s="129">
        <v>0.38</v>
      </c>
      <c r="I73" s="129">
        <v>0.345</v>
      </c>
      <c r="J73" s="129">
        <v>0.29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15</v>
      </c>
      <c r="D75" s="30">
        <v>15</v>
      </c>
      <c r="E75" s="30">
        <v>17</v>
      </c>
      <c r="F75" s="31"/>
      <c r="G75" s="31"/>
      <c r="H75" s="129">
        <v>0.248</v>
      </c>
      <c r="I75" s="129">
        <v>0.248</v>
      </c>
      <c r="J75" s="129">
        <v>0.209504</v>
      </c>
      <c r="K75" s="32"/>
    </row>
    <row r="76" spans="1:11" s="33" customFormat="1" ht="11.25" customHeight="1">
      <c r="A76" s="35" t="s">
        <v>60</v>
      </c>
      <c r="B76" s="29"/>
      <c r="C76" s="30">
        <v>7515</v>
      </c>
      <c r="D76" s="30">
        <v>7330</v>
      </c>
      <c r="E76" s="30">
        <v>7050</v>
      </c>
      <c r="F76" s="31"/>
      <c r="G76" s="31"/>
      <c r="H76" s="129">
        <v>302.328</v>
      </c>
      <c r="I76" s="129">
        <v>289.398</v>
      </c>
      <c r="J76" s="129">
        <v>270.65</v>
      </c>
      <c r="K76" s="32"/>
    </row>
    <row r="77" spans="1:11" s="33" customFormat="1" ht="11.25" customHeight="1">
      <c r="A77" s="35" t="s">
        <v>61</v>
      </c>
      <c r="B77" s="29"/>
      <c r="C77" s="30">
        <v>5</v>
      </c>
      <c r="D77" s="30">
        <v>7</v>
      </c>
      <c r="E77" s="30">
        <v>5</v>
      </c>
      <c r="F77" s="31"/>
      <c r="G77" s="31"/>
      <c r="H77" s="129">
        <v>0.038</v>
      </c>
      <c r="I77" s="129">
        <v>0.035</v>
      </c>
      <c r="J77" s="129">
        <v>0.03</v>
      </c>
      <c r="K77" s="32"/>
    </row>
    <row r="78" spans="1:11" s="33" customFormat="1" ht="11.25" customHeight="1">
      <c r="A78" s="35" t="s">
        <v>62</v>
      </c>
      <c r="B78" s="29"/>
      <c r="C78" s="30">
        <v>9</v>
      </c>
      <c r="D78" s="30">
        <v>10</v>
      </c>
      <c r="E78" s="30">
        <v>9</v>
      </c>
      <c r="F78" s="31"/>
      <c r="G78" s="31"/>
      <c r="H78" s="129">
        <v>0.081</v>
      </c>
      <c r="I78" s="129">
        <v>0.09</v>
      </c>
      <c r="J78" s="129">
        <v>0.085</v>
      </c>
      <c r="K78" s="32"/>
    </row>
    <row r="79" spans="1:11" s="33" customFormat="1" ht="11.25" customHeight="1">
      <c r="A79" s="35" t="s">
        <v>63</v>
      </c>
      <c r="B79" s="29"/>
      <c r="C79" s="30">
        <v>10</v>
      </c>
      <c r="D79" s="30">
        <v>10</v>
      </c>
      <c r="E79" s="30">
        <v>6</v>
      </c>
      <c r="F79" s="31"/>
      <c r="G79" s="31"/>
      <c r="H79" s="129">
        <v>0.14</v>
      </c>
      <c r="I79" s="129">
        <v>0.375</v>
      </c>
      <c r="J79" s="129">
        <v>0.225</v>
      </c>
      <c r="K79" s="32"/>
    </row>
    <row r="80" spans="1:11" s="42" customFormat="1" ht="11.25" customHeight="1">
      <c r="A80" s="43" t="s">
        <v>64</v>
      </c>
      <c r="B80" s="37"/>
      <c r="C80" s="38">
        <v>7569</v>
      </c>
      <c r="D80" s="38">
        <v>7384</v>
      </c>
      <c r="E80" s="38">
        <v>7097</v>
      </c>
      <c r="F80" s="39">
        <f>IF(D80&gt;0,100*E80/D80,0)</f>
        <v>96.11321776814735</v>
      </c>
      <c r="G80" s="40"/>
      <c r="H80" s="127">
        <v>303.215</v>
      </c>
      <c r="I80" s="128">
        <v>290.49100000000004</v>
      </c>
      <c r="J80" s="128">
        <v>271.48950399999995</v>
      </c>
      <c r="K80" s="41">
        <f>IF(I80&gt;0,100*J80/I80,0)</f>
        <v>93.4588348692386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29</v>
      </c>
      <c r="D82" s="30">
        <v>29</v>
      </c>
      <c r="E82" s="30">
        <v>29</v>
      </c>
      <c r="F82" s="31"/>
      <c r="G82" s="31"/>
      <c r="H82" s="129">
        <v>0.96</v>
      </c>
      <c r="I82" s="129">
        <v>0.96</v>
      </c>
      <c r="J82" s="129">
        <v>0.96</v>
      </c>
      <c r="K82" s="32"/>
    </row>
    <row r="83" spans="1:11" s="33" customFormat="1" ht="11.25" customHeight="1">
      <c r="A83" s="35" t="s">
        <v>66</v>
      </c>
      <c r="B83" s="29"/>
      <c r="C83" s="30">
        <v>33</v>
      </c>
      <c r="D83" s="30">
        <v>35</v>
      </c>
      <c r="E83" s="30">
        <v>35</v>
      </c>
      <c r="F83" s="31"/>
      <c r="G83" s="31"/>
      <c r="H83" s="129">
        <v>0.979</v>
      </c>
      <c r="I83" s="129">
        <v>1</v>
      </c>
      <c r="J83" s="129">
        <v>1</v>
      </c>
      <c r="K83" s="32"/>
    </row>
    <row r="84" spans="1:11" s="42" customFormat="1" ht="11.25" customHeight="1">
      <c r="A84" s="36" t="s">
        <v>67</v>
      </c>
      <c r="B84" s="37"/>
      <c r="C84" s="38">
        <v>62</v>
      </c>
      <c r="D84" s="38">
        <v>64</v>
      </c>
      <c r="E84" s="38">
        <v>64</v>
      </c>
      <c r="F84" s="39">
        <f>IF(D84&gt;0,100*E84/D84,0)</f>
        <v>100</v>
      </c>
      <c r="G84" s="40"/>
      <c r="H84" s="127">
        <v>1.939</v>
      </c>
      <c r="I84" s="128">
        <v>1.96</v>
      </c>
      <c r="J84" s="128">
        <v>1.96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7976</v>
      </c>
      <c r="D86" s="30">
        <v>7761.271725772798</v>
      </c>
      <c r="E86" s="30">
        <v>7465</v>
      </c>
      <c r="F86" s="31">
        <f>IF(D86&gt;0,100*E86/D86,0)</f>
        <v>96.18269097847752</v>
      </c>
      <c r="G86" s="31"/>
      <c r="H86" s="129">
        <v>312.519</v>
      </c>
      <c r="I86" s="129">
        <v>299.8063294422653</v>
      </c>
      <c r="J86" s="129">
        <v>279.8205039999999</v>
      </c>
      <c r="K86" s="32">
        <f>IF(I86&gt;0,100*J86/I86,0)</f>
        <v>93.3337546677399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7976</v>
      </c>
      <c r="D89" s="53">
        <v>7761.271725772798</v>
      </c>
      <c r="E89" s="53">
        <v>7465</v>
      </c>
      <c r="F89" s="54">
        <f>IF(D89&gt;0,100*E89/D89,0)</f>
        <v>96.18269097847752</v>
      </c>
      <c r="G89" s="40"/>
      <c r="H89" s="132">
        <v>312.519</v>
      </c>
      <c r="I89" s="133">
        <v>299.8063294422653</v>
      </c>
      <c r="J89" s="133">
        <v>279.8205039999999</v>
      </c>
      <c r="K89" s="54">
        <f>IF(I89&gt;0,100*J89/I89,0)</f>
        <v>93.3337546677399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7"/>
  <sheetViews>
    <sheetView zoomScalePageLayoutView="70" workbookViewId="0" topLeftCell="A61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6</v>
      </c>
      <c r="D17" s="38">
        <v>3</v>
      </c>
      <c r="E17" s="38">
        <v>3</v>
      </c>
      <c r="F17" s="39">
        <f>IF(D17&gt;0,100*E17/D17,0)</f>
        <v>100</v>
      </c>
      <c r="G17" s="40"/>
      <c r="H17" s="127">
        <v>0.094</v>
      </c>
      <c r="I17" s="128">
        <v>0.036</v>
      </c>
      <c r="J17" s="128">
        <v>0.036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38</v>
      </c>
      <c r="D26" s="38">
        <v>38</v>
      </c>
      <c r="E26" s="38">
        <v>38</v>
      </c>
      <c r="F26" s="39">
        <f>IF(D26&gt;0,100*E26/D26,0)</f>
        <v>100</v>
      </c>
      <c r="G26" s="40"/>
      <c r="H26" s="127">
        <v>1.52</v>
      </c>
      <c r="I26" s="128">
        <v>1.5</v>
      </c>
      <c r="J26" s="128">
        <v>1.5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126</v>
      </c>
      <c r="D33" s="30">
        <v>120</v>
      </c>
      <c r="E33" s="30">
        <v>120</v>
      </c>
      <c r="F33" s="31"/>
      <c r="G33" s="31"/>
      <c r="H33" s="129">
        <v>4.033</v>
      </c>
      <c r="I33" s="129">
        <v>3.6</v>
      </c>
      <c r="J33" s="129">
        <v>3.767</v>
      </c>
      <c r="K33" s="32"/>
    </row>
    <row r="34" spans="1:11" s="33" customFormat="1" ht="11.25" customHeight="1">
      <c r="A34" s="35" t="s">
        <v>26</v>
      </c>
      <c r="B34" s="29"/>
      <c r="C34" s="30">
        <v>9</v>
      </c>
      <c r="D34" s="30">
        <v>9</v>
      </c>
      <c r="E34" s="30">
        <v>18</v>
      </c>
      <c r="F34" s="31"/>
      <c r="G34" s="31"/>
      <c r="H34" s="129">
        <v>0.315</v>
      </c>
      <c r="I34" s="129">
        <v>0.346</v>
      </c>
      <c r="J34" s="129">
        <v>0.4</v>
      </c>
      <c r="K34" s="32"/>
    </row>
    <row r="35" spans="1:11" s="33" customFormat="1" ht="11.25" customHeight="1">
      <c r="A35" s="35" t="s">
        <v>27</v>
      </c>
      <c r="B35" s="29"/>
      <c r="C35" s="30">
        <v>11</v>
      </c>
      <c r="D35" s="30">
        <v>12</v>
      </c>
      <c r="E35" s="30">
        <v>12</v>
      </c>
      <c r="F35" s="31"/>
      <c r="G35" s="31"/>
      <c r="H35" s="129">
        <v>0.495</v>
      </c>
      <c r="I35" s="129">
        <v>0.5</v>
      </c>
      <c r="J35" s="129">
        <v>0.5</v>
      </c>
      <c r="K35" s="32"/>
    </row>
    <row r="36" spans="1:11" s="33" customFormat="1" ht="11.25" customHeight="1">
      <c r="A36" s="35" t="s">
        <v>28</v>
      </c>
      <c r="B36" s="29"/>
      <c r="C36" s="30">
        <v>201</v>
      </c>
      <c r="D36" s="30">
        <v>201</v>
      </c>
      <c r="E36" s="30">
        <v>204</v>
      </c>
      <c r="F36" s="31"/>
      <c r="G36" s="31"/>
      <c r="H36" s="129">
        <v>9.636</v>
      </c>
      <c r="I36" s="129">
        <v>9.636</v>
      </c>
      <c r="J36" s="129">
        <v>9.768</v>
      </c>
      <c r="K36" s="32"/>
    </row>
    <row r="37" spans="1:11" s="42" customFormat="1" ht="11.25" customHeight="1">
      <c r="A37" s="36" t="s">
        <v>29</v>
      </c>
      <c r="B37" s="37"/>
      <c r="C37" s="38">
        <v>347</v>
      </c>
      <c r="D37" s="38">
        <v>342</v>
      </c>
      <c r="E37" s="38">
        <v>354</v>
      </c>
      <c r="F37" s="39">
        <f>IF(D37&gt;0,100*E37/D37,0)</f>
        <v>103.50877192982456</v>
      </c>
      <c r="G37" s="40"/>
      <c r="H37" s="127">
        <v>14.479</v>
      </c>
      <c r="I37" s="128">
        <v>14.081999999999999</v>
      </c>
      <c r="J37" s="128">
        <v>14.435</v>
      </c>
      <c r="K37" s="41">
        <f>IF(I37&gt;0,100*J37/I37,0)</f>
        <v>102.50674620082376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38</v>
      </c>
      <c r="D39" s="38">
        <v>38</v>
      </c>
      <c r="E39" s="38">
        <v>33</v>
      </c>
      <c r="F39" s="39">
        <f>IF(D39&gt;0,100*E39/D39,0)</f>
        <v>86.84210526315789</v>
      </c>
      <c r="G39" s="40"/>
      <c r="H39" s="127">
        <v>1.193</v>
      </c>
      <c r="I39" s="128">
        <v>1.193</v>
      </c>
      <c r="J39" s="128">
        <v>0.78</v>
      </c>
      <c r="K39" s="41">
        <f>IF(I39&gt;0,100*J39/I39,0)</f>
        <v>65.38139145012573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>
        <v>12</v>
      </c>
      <c r="D43" s="30">
        <v>12</v>
      </c>
      <c r="E43" s="30">
        <v>12</v>
      </c>
      <c r="F43" s="31"/>
      <c r="G43" s="31"/>
      <c r="H43" s="129">
        <v>0.288</v>
      </c>
      <c r="I43" s="129">
        <v>0.288</v>
      </c>
      <c r="J43" s="129">
        <v>0.288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4</v>
      </c>
      <c r="D45" s="30">
        <v>2</v>
      </c>
      <c r="E45" s="30">
        <v>2</v>
      </c>
      <c r="F45" s="31"/>
      <c r="G45" s="31"/>
      <c r="H45" s="129">
        <v>0.088</v>
      </c>
      <c r="I45" s="129">
        <v>0.05</v>
      </c>
      <c r="J45" s="129">
        <v>0.052</v>
      </c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16</v>
      </c>
      <c r="D50" s="38">
        <v>14</v>
      </c>
      <c r="E50" s="38">
        <v>14</v>
      </c>
      <c r="F50" s="39">
        <f>IF(D50&gt;0,100*E50/D50,0)</f>
        <v>100</v>
      </c>
      <c r="G50" s="40"/>
      <c r="H50" s="127">
        <v>0.376</v>
      </c>
      <c r="I50" s="128">
        <v>0.33799999999999997</v>
      </c>
      <c r="J50" s="128">
        <v>0.33999999999999997</v>
      </c>
      <c r="K50" s="41">
        <f>IF(I50&gt;0,100*J50/I50,0)</f>
        <v>100.59171597633137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100</v>
      </c>
      <c r="D54" s="30">
        <v>125</v>
      </c>
      <c r="E54" s="30">
        <v>120</v>
      </c>
      <c r="F54" s="31"/>
      <c r="G54" s="31"/>
      <c r="H54" s="129">
        <v>7.353</v>
      </c>
      <c r="I54" s="129">
        <v>6.875</v>
      </c>
      <c r="J54" s="129">
        <v>6.12</v>
      </c>
      <c r="K54" s="32"/>
    </row>
    <row r="55" spans="1:11" s="33" customFormat="1" ht="11.25" customHeight="1">
      <c r="A55" s="35" t="s">
        <v>43</v>
      </c>
      <c r="B55" s="29"/>
      <c r="C55" s="30">
        <v>225</v>
      </c>
      <c r="D55" s="30">
        <v>270</v>
      </c>
      <c r="E55" s="30">
        <v>270</v>
      </c>
      <c r="F55" s="31"/>
      <c r="G55" s="31"/>
      <c r="H55" s="129">
        <v>13.5</v>
      </c>
      <c r="I55" s="129">
        <v>13.5</v>
      </c>
      <c r="J55" s="129">
        <v>13.5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72</v>
      </c>
      <c r="D58" s="30">
        <v>65</v>
      </c>
      <c r="E58" s="30">
        <v>50</v>
      </c>
      <c r="F58" s="31"/>
      <c r="G58" s="31"/>
      <c r="H58" s="129">
        <v>3.024</v>
      </c>
      <c r="I58" s="129">
        <v>2.73</v>
      </c>
      <c r="J58" s="129">
        <v>2.25</v>
      </c>
      <c r="K58" s="32"/>
    </row>
    <row r="59" spans="1:11" s="42" customFormat="1" ht="11.25" customHeight="1">
      <c r="A59" s="36" t="s">
        <v>47</v>
      </c>
      <c r="B59" s="37"/>
      <c r="C59" s="38">
        <v>397</v>
      </c>
      <c r="D59" s="38">
        <v>460</v>
      </c>
      <c r="E59" s="38">
        <v>440</v>
      </c>
      <c r="F59" s="39">
        <f>IF(D59&gt;0,100*E59/D59,0)</f>
        <v>95.65217391304348</v>
      </c>
      <c r="G59" s="40"/>
      <c r="H59" s="127">
        <v>23.877000000000002</v>
      </c>
      <c r="I59" s="128">
        <v>23.105</v>
      </c>
      <c r="J59" s="128">
        <v>21.87</v>
      </c>
      <c r="K59" s="41">
        <f>IF(I59&gt;0,100*J59/I59,0)</f>
        <v>94.6548366154512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200</v>
      </c>
      <c r="D61" s="30">
        <v>200</v>
      </c>
      <c r="E61" s="30">
        <v>180</v>
      </c>
      <c r="F61" s="31"/>
      <c r="G61" s="31"/>
      <c r="H61" s="129">
        <v>7</v>
      </c>
      <c r="I61" s="129">
        <v>7</v>
      </c>
      <c r="J61" s="129">
        <v>6.3</v>
      </c>
      <c r="K61" s="32"/>
    </row>
    <row r="62" spans="1:11" s="33" customFormat="1" ht="11.25" customHeight="1">
      <c r="A62" s="35" t="s">
        <v>49</v>
      </c>
      <c r="B62" s="29"/>
      <c r="C62" s="30">
        <v>129</v>
      </c>
      <c r="D62" s="30">
        <v>150</v>
      </c>
      <c r="E62" s="30">
        <v>150</v>
      </c>
      <c r="F62" s="31"/>
      <c r="G62" s="31"/>
      <c r="H62" s="129">
        <v>3.456</v>
      </c>
      <c r="I62" s="129">
        <v>3.618</v>
      </c>
      <c r="J62" s="129">
        <v>3.62</v>
      </c>
      <c r="K62" s="32"/>
    </row>
    <row r="63" spans="1:11" s="33" customFormat="1" ht="11.25" customHeight="1">
      <c r="A63" s="35" t="s">
        <v>50</v>
      </c>
      <c r="B63" s="29"/>
      <c r="C63" s="30">
        <v>591</v>
      </c>
      <c r="D63" s="30">
        <v>1008</v>
      </c>
      <c r="E63" s="30">
        <v>1008</v>
      </c>
      <c r="F63" s="31"/>
      <c r="G63" s="31"/>
      <c r="H63" s="129">
        <v>35.46</v>
      </c>
      <c r="I63" s="129">
        <v>55.44</v>
      </c>
      <c r="J63" s="129">
        <v>55.44</v>
      </c>
      <c r="K63" s="32"/>
    </row>
    <row r="64" spans="1:11" s="42" customFormat="1" ht="11.25" customHeight="1">
      <c r="A64" s="36" t="s">
        <v>51</v>
      </c>
      <c r="B64" s="37"/>
      <c r="C64" s="38">
        <v>920</v>
      </c>
      <c r="D64" s="38">
        <v>1358</v>
      </c>
      <c r="E64" s="38">
        <v>1338</v>
      </c>
      <c r="F64" s="39">
        <f>IF(D64&gt;0,100*E64/D64,0)</f>
        <v>98.52724594992637</v>
      </c>
      <c r="G64" s="40"/>
      <c r="H64" s="127">
        <v>45.916</v>
      </c>
      <c r="I64" s="128">
        <v>66.05799999999999</v>
      </c>
      <c r="J64" s="128">
        <v>65.36</v>
      </c>
      <c r="K64" s="41">
        <f>IF(I64&gt;0,100*J64/I64,0)</f>
        <v>98.94335281116595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587</v>
      </c>
      <c r="D66" s="38">
        <v>485</v>
      </c>
      <c r="E66" s="38">
        <v>533</v>
      </c>
      <c r="F66" s="39">
        <f>IF(D66&gt;0,100*E66/D66,0)</f>
        <v>109.89690721649484</v>
      </c>
      <c r="G66" s="40"/>
      <c r="H66" s="127">
        <v>31.698</v>
      </c>
      <c r="I66" s="128">
        <v>34.348</v>
      </c>
      <c r="J66" s="128">
        <v>32.881</v>
      </c>
      <c r="K66" s="41">
        <f>IF(I66&gt;0,100*J66/I66,0)</f>
        <v>95.7290089670432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23</v>
      </c>
      <c r="D72" s="30">
        <v>21</v>
      </c>
      <c r="E72" s="30">
        <v>22</v>
      </c>
      <c r="F72" s="31"/>
      <c r="G72" s="31"/>
      <c r="H72" s="129">
        <v>0.396</v>
      </c>
      <c r="I72" s="129">
        <v>0.36</v>
      </c>
      <c r="J72" s="129">
        <v>0.371</v>
      </c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70</v>
      </c>
      <c r="E73" s="30">
        <v>70</v>
      </c>
      <c r="F73" s="31"/>
      <c r="G73" s="31"/>
      <c r="H73" s="129">
        <v>1.6</v>
      </c>
      <c r="I73" s="129">
        <v>1.61</v>
      </c>
      <c r="J73" s="129">
        <v>3.025</v>
      </c>
      <c r="K73" s="32"/>
    </row>
    <row r="74" spans="1:11" s="33" customFormat="1" ht="11.25" customHeight="1">
      <c r="A74" s="35" t="s">
        <v>58</v>
      </c>
      <c r="B74" s="29"/>
      <c r="C74" s="30">
        <v>406</v>
      </c>
      <c r="D74" s="30">
        <v>410</v>
      </c>
      <c r="E74" s="30">
        <v>437</v>
      </c>
      <c r="F74" s="31"/>
      <c r="G74" s="31"/>
      <c r="H74" s="129">
        <v>18.252</v>
      </c>
      <c r="I74" s="129">
        <v>20.5</v>
      </c>
      <c r="J74" s="129">
        <v>21.85</v>
      </c>
      <c r="K74" s="32"/>
    </row>
    <row r="75" spans="1:11" s="33" customFormat="1" ht="11.25" customHeight="1">
      <c r="A75" s="35" t="s">
        <v>59</v>
      </c>
      <c r="B75" s="29"/>
      <c r="C75" s="30">
        <v>175</v>
      </c>
      <c r="D75" s="30">
        <v>175</v>
      </c>
      <c r="E75" s="30">
        <v>162</v>
      </c>
      <c r="F75" s="31"/>
      <c r="G75" s="31"/>
      <c r="H75" s="129">
        <v>6.264</v>
      </c>
      <c r="I75" s="129">
        <v>6.8768</v>
      </c>
      <c r="J75" s="129">
        <v>6.066225</v>
      </c>
      <c r="K75" s="32"/>
    </row>
    <row r="76" spans="1:11" s="33" customFormat="1" ht="11.25" customHeight="1">
      <c r="A76" s="35" t="s">
        <v>60</v>
      </c>
      <c r="B76" s="29"/>
      <c r="C76" s="30">
        <v>25</v>
      </c>
      <c r="D76" s="30">
        <v>20</v>
      </c>
      <c r="E76" s="30">
        <v>25</v>
      </c>
      <c r="F76" s="31"/>
      <c r="G76" s="31"/>
      <c r="H76" s="129">
        <v>0.533</v>
      </c>
      <c r="I76" s="129">
        <v>0.5</v>
      </c>
      <c r="J76" s="129">
        <v>0.65</v>
      </c>
      <c r="K76" s="32"/>
    </row>
    <row r="77" spans="1:11" s="33" customFormat="1" ht="11.25" customHeight="1">
      <c r="A77" s="35" t="s">
        <v>61</v>
      </c>
      <c r="B77" s="29"/>
      <c r="C77" s="30">
        <v>63</v>
      </c>
      <c r="D77" s="30">
        <v>60</v>
      </c>
      <c r="E77" s="30">
        <v>35</v>
      </c>
      <c r="F77" s="31"/>
      <c r="G77" s="31"/>
      <c r="H77" s="129">
        <v>2.52</v>
      </c>
      <c r="I77" s="129">
        <v>2.486</v>
      </c>
      <c r="J77" s="129">
        <v>1.4</v>
      </c>
      <c r="K77" s="32"/>
    </row>
    <row r="78" spans="1:11" s="33" customFormat="1" ht="11.25" customHeight="1">
      <c r="A78" s="35" t="s">
        <v>62</v>
      </c>
      <c r="B78" s="29"/>
      <c r="C78" s="30">
        <v>161</v>
      </c>
      <c r="D78" s="30">
        <v>145</v>
      </c>
      <c r="E78" s="30">
        <v>170</v>
      </c>
      <c r="F78" s="31"/>
      <c r="G78" s="31"/>
      <c r="H78" s="129">
        <v>4.83</v>
      </c>
      <c r="I78" s="129">
        <v>4.06</v>
      </c>
      <c r="J78" s="129">
        <v>6.8</v>
      </c>
      <c r="K78" s="32"/>
    </row>
    <row r="79" spans="1:11" s="33" customFormat="1" ht="11.25" customHeight="1">
      <c r="A79" s="35" t="s">
        <v>63</v>
      </c>
      <c r="B79" s="29"/>
      <c r="C79" s="30">
        <v>285</v>
      </c>
      <c r="D79" s="30">
        <v>248</v>
      </c>
      <c r="E79" s="30">
        <v>245</v>
      </c>
      <c r="F79" s="31"/>
      <c r="G79" s="31"/>
      <c r="H79" s="129">
        <v>15.251</v>
      </c>
      <c r="I79" s="129">
        <v>13.198</v>
      </c>
      <c r="J79" s="129">
        <v>12.5</v>
      </c>
      <c r="K79" s="32"/>
    </row>
    <row r="80" spans="1:11" s="42" customFormat="1" ht="11.25" customHeight="1">
      <c r="A80" s="43" t="s">
        <v>64</v>
      </c>
      <c r="B80" s="37"/>
      <c r="C80" s="38">
        <v>1218</v>
      </c>
      <c r="D80" s="38">
        <v>1149</v>
      </c>
      <c r="E80" s="38">
        <v>1166</v>
      </c>
      <c r="F80" s="39">
        <f>IF(D80&gt;0,100*E80/D80,0)</f>
        <v>101.47954743255005</v>
      </c>
      <c r="G80" s="40"/>
      <c r="H80" s="127">
        <v>49.645999999999994</v>
      </c>
      <c r="I80" s="128">
        <v>49.5908</v>
      </c>
      <c r="J80" s="128">
        <v>52.662225</v>
      </c>
      <c r="K80" s="41">
        <f>IF(I80&gt;0,100*J80/I80,0)</f>
        <v>106.19353791429054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3567</v>
      </c>
      <c r="D86" s="30">
        <v>3887</v>
      </c>
      <c r="E86" s="30">
        <v>3919</v>
      </c>
      <c r="F86" s="31">
        <f>IF(D86&gt;0,100*E86/D86,0)</f>
        <v>100.82325701054798</v>
      </c>
      <c r="G86" s="31"/>
      <c r="H86" s="129">
        <v>168.79899999999998</v>
      </c>
      <c r="I86" s="129">
        <v>190.2508</v>
      </c>
      <c r="J86" s="129">
        <v>189.864225</v>
      </c>
      <c r="K86" s="32">
        <f>IF(I86&gt;0,100*J86/I86,0)</f>
        <v>99.79680768753667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3567</v>
      </c>
      <c r="D89" s="53">
        <v>3887</v>
      </c>
      <c r="E89" s="53">
        <v>3919</v>
      </c>
      <c r="F89" s="54">
        <f>IF(D89&gt;0,100*E89/D89,0)</f>
        <v>100.82325701054798</v>
      </c>
      <c r="G89" s="40"/>
      <c r="H89" s="132">
        <v>168.79899999999998</v>
      </c>
      <c r="I89" s="133">
        <v>190.2508</v>
      </c>
      <c r="J89" s="133">
        <v>189.864225</v>
      </c>
      <c r="K89" s="54">
        <f>IF(I89&gt;0,100*J89/I89,0)</f>
        <v>99.79680768753667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7"/>
  <sheetViews>
    <sheetView zoomScalePageLayoutView="70" workbookViewId="0" topLeftCell="A61">
      <selection activeCell="C84" sqref="C84: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9</v>
      </c>
      <c r="D17" s="38">
        <v>5</v>
      </c>
      <c r="E17" s="38">
        <v>5</v>
      </c>
      <c r="F17" s="39">
        <f>IF(D17&gt;0,100*E17/D17,0)</f>
        <v>100</v>
      </c>
      <c r="G17" s="40"/>
      <c r="H17" s="127">
        <v>0.182</v>
      </c>
      <c r="I17" s="128">
        <v>0.1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29">
        <v>0.37</v>
      </c>
      <c r="I20" s="129">
        <v>0.38</v>
      </c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20</v>
      </c>
      <c r="D22" s="38">
        <v>20</v>
      </c>
      <c r="E22" s="38">
        <v>20</v>
      </c>
      <c r="F22" s="39">
        <f>IF(D22&gt;0,100*E22/D22,0)</f>
        <v>100</v>
      </c>
      <c r="G22" s="40"/>
      <c r="H22" s="127">
        <v>0.37</v>
      </c>
      <c r="I22" s="128">
        <v>0.38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279</v>
      </c>
      <c r="D24" s="38">
        <v>309</v>
      </c>
      <c r="E24" s="38">
        <v>280</v>
      </c>
      <c r="F24" s="39">
        <f>IF(D24&gt;0,100*E24/D24,0)</f>
        <v>90.61488673139158</v>
      </c>
      <c r="G24" s="40"/>
      <c r="H24" s="127">
        <v>10.565</v>
      </c>
      <c r="I24" s="128">
        <v>18.241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28</v>
      </c>
      <c r="D26" s="38">
        <v>28</v>
      </c>
      <c r="E26" s="38">
        <v>27</v>
      </c>
      <c r="F26" s="39">
        <f>IF(D26&gt;0,100*E26/D26,0)</f>
        <v>96.42857142857143</v>
      </c>
      <c r="G26" s="40"/>
      <c r="H26" s="127">
        <v>1.44</v>
      </c>
      <c r="I26" s="128">
        <v>1.45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>
        <v>220</v>
      </c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220</v>
      </c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32</v>
      </c>
      <c r="D33" s="30">
        <v>30</v>
      </c>
      <c r="E33" s="30">
        <v>30</v>
      </c>
      <c r="F33" s="31"/>
      <c r="G33" s="31"/>
      <c r="H33" s="129">
        <v>1.008</v>
      </c>
      <c r="I33" s="129">
        <v>0.9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128</v>
      </c>
      <c r="D34" s="30">
        <v>128</v>
      </c>
      <c r="E34" s="30">
        <v>140</v>
      </c>
      <c r="F34" s="31"/>
      <c r="G34" s="31"/>
      <c r="H34" s="129">
        <v>4.4030000000000005</v>
      </c>
      <c r="I34" s="129">
        <v>4.138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32</v>
      </c>
      <c r="D35" s="30">
        <v>30</v>
      </c>
      <c r="E35" s="30">
        <v>35</v>
      </c>
      <c r="F35" s="31"/>
      <c r="G35" s="31"/>
      <c r="H35" s="129">
        <v>1.486</v>
      </c>
      <c r="I35" s="129">
        <v>1.4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192</v>
      </c>
      <c r="D37" s="38">
        <v>188</v>
      </c>
      <c r="E37" s="38">
        <v>205</v>
      </c>
      <c r="F37" s="39">
        <f>IF(D37&gt;0,100*E37/D37,0)</f>
        <v>109.04255319148936</v>
      </c>
      <c r="G37" s="40"/>
      <c r="H37" s="127">
        <v>6.897</v>
      </c>
      <c r="I37" s="128">
        <v>6.438000000000001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194</v>
      </c>
      <c r="D39" s="38">
        <v>194</v>
      </c>
      <c r="E39" s="38">
        <v>170</v>
      </c>
      <c r="F39" s="39">
        <f>IF(D39&gt;0,100*E39/D39,0)</f>
        <v>87.62886597938144</v>
      </c>
      <c r="G39" s="40"/>
      <c r="H39" s="127">
        <v>6.075</v>
      </c>
      <c r="I39" s="128">
        <v>6.075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205</v>
      </c>
      <c r="D41" s="30">
        <v>180</v>
      </c>
      <c r="E41" s="30">
        <v>70</v>
      </c>
      <c r="F41" s="31"/>
      <c r="G41" s="31"/>
      <c r="H41" s="129">
        <v>15.375</v>
      </c>
      <c r="I41" s="129">
        <v>13.5</v>
      </c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6</v>
      </c>
      <c r="E43" s="30">
        <v>6</v>
      </c>
      <c r="F43" s="31"/>
      <c r="G43" s="31"/>
      <c r="H43" s="129">
        <v>0.138</v>
      </c>
      <c r="I43" s="129">
        <v>0.132</v>
      </c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10</v>
      </c>
      <c r="D45" s="30">
        <v>13</v>
      </c>
      <c r="E45" s="30">
        <v>13</v>
      </c>
      <c r="F45" s="31"/>
      <c r="G45" s="31"/>
      <c r="H45" s="129">
        <v>0.28</v>
      </c>
      <c r="I45" s="129">
        <v>0.364</v>
      </c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569</v>
      </c>
      <c r="D48" s="30">
        <v>715</v>
      </c>
      <c r="E48" s="30">
        <v>700</v>
      </c>
      <c r="F48" s="31"/>
      <c r="G48" s="31"/>
      <c r="H48" s="129">
        <v>25.605</v>
      </c>
      <c r="I48" s="129">
        <v>32.175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15</v>
      </c>
      <c r="D49" s="30">
        <v>15</v>
      </c>
      <c r="E49" s="30">
        <v>15</v>
      </c>
      <c r="F49" s="31"/>
      <c r="G49" s="31"/>
      <c r="H49" s="129">
        <v>0.54</v>
      </c>
      <c r="I49" s="129">
        <v>0.585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805</v>
      </c>
      <c r="D50" s="38">
        <v>929</v>
      </c>
      <c r="E50" s="38">
        <v>804</v>
      </c>
      <c r="F50" s="39">
        <f>IF(D50&gt;0,100*E50/D50,0)</f>
        <v>86.54467168998923</v>
      </c>
      <c r="G50" s="40"/>
      <c r="H50" s="127">
        <v>41.937999999999995</v>
      </c>
      <c r="I50" s="128">
        <v>46.756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255</v>
      </c>
      <c r="D52" s="38">
        <v>255</v>
      </c>
      <c r="E52" s="38">
        <v>255</v>
      </c>
      <c r="F52" s="39">
        <f>IF(D52&gt;0,100*E52/D52,0)</f>
        <v>100</v>
      </c>
      <c r="G52" s="40"/>
      <c r="H52" s="127">
        <v>10.2</v>
      </c>
      <c r="I52" s="128">
        <v>8.8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4900</v>
      </c>
      <c r="D54" s="30">
        <v>5300</v>
      </c>
      <c r="E54" s="30">
        <v>4800</v>
      </c>
      <c r="F54" s="31"/>
      <c r="G54" s="31"/>
      <c r="H54" s="129">
        <v>357.7</v>
      </c>
      <c r="I54" s="129">
        <v>408.1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900</v>
      </c>
      <c r="D55" s="30">
        <v>1515</v>
      </c>
      <c r="E55" s="30">
        <v>1515</v>
      </c>
      <c r="F55" s="31"/>
      <c r="G55" s="31"/>
      <c r="H55" s="129">
        <v>63</v>
      </c>
      <c r="I55" s="129">
        <v>90.9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800</v>
      </c>
      <c r="D56" s="30">
        <v>780</v>
      </c>
      <c r="E56" s="30">
        <v>1200</v>
      </c>
      <c r="F56" s="31"/>
      <c r="G56" s="31"/>
      <c r="H56" s="129">
        <v>50</v>
      </c>
      <c r="I56" s="129">
        <v>48.8</v>
      </c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>
        <v>12</v>
      </c>
      <c r="E57" s="30">
        <v>12</v>
      </c>
      <c r="F57" s="31"/>
      <c r="G57" s="31"/>
      <c r="H57" s="129"/>
      <c r="I57" s="129">
        <v>0.48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847</v>
      </c>
      <c r="D58" s="30">
        <v>894</v>
      </c>
      <c r="E58" s="30">
        <v>906</v>
      </c>
      <c r="F58" s="31"/>
      <c r="G58" s="31"/>
      <c r="H58" s="129">
        <v>57.596</v>
      </c>
      <c r="I58" s="129">
        <v>67.05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7447</v>
      </c>
      <c r="D59" s="38">
        <v>8501</v>
      </c>
      <c r="E59" s="38">
        <v>8433</v>
      </c>
      <c r="F59" s="39">
        <f>IF(D59&gt;0,100*E59/D59,0)</f>
        <v>99.20009410657569</v>
      </c>
      <c r="G59" s="40"/>
      <c r="H59" s="127">
        <v>528.2959999999999</v>
      </c>
      <c r="I59" s="128">
        <v>615.3299999999999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110</v>
      </c>
      <c r="D61" s="30">
        <v>150</v>
      </c>
      <c r="E61" s="30">
        <v>150</v>
      </c>
      <c r="F61" s="31"/>
      <c r="G61" s="31"/>
      <c r="H61" s="129">
        <v>3.85</v>
      </c>
      <c r="I61" s="129">
        <v>3.75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65</v>
      </c>
      <c r="D62" s="30">
        <v>65</v>
      </c>
      <c r="E62" s="30">
        <v>70</v>
      </c>
      <c r="F62" s="31"/>
      <c r="G62" s="31"/>
      <c r="H62" s="129">
        <v>1.8</v>
      </c>
      <c r="I62" s="129">
        <v>1.44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35</v>
      </c>
      <c r="D63" s="30">
        <v>57</v>
      </c>
      <c r="E63" s="30">
        <v>57</v>
      </c>
      <c r="F63" s="31"/>
      <c r="G63" s="31"/>
      <c r="H63" s="129">
        <v>2.5</v>
      </c>
      <c r="I63" s="129">
        <v>1.672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210</v>
      </c>
      <c r="D64" s="38">
        <v>272</v>
      </c>
      <c r="E64" s="38">
        <v>277</v>
      </c>
      <c r="F64" s="39">
        <f>IF(D64&gt;0,100*E64/D64,0)</f>
        <v>101.83823529411765</v>
      </c>
      <c r="G64" s="40"/>
      <c r="H64" s="127">
        <v>8.15</v>
      </c>
      <c r="I64" s="128">
        <v>6.861999999999999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49</v>
      </c>
      <c r="D66" s="38">
        <v>122</v>
      </c>
      <c r="E66" s="38">
        <v>54</v>
      </c>
      <c r="F66" s="39">
        <f>IF(D66&gt;0,100*E66/D66,0)</f>
        <v>44.26229508196721</v>
      </c>
      <c r="G66" s="40"/>
      <c r="H66" s="127">
        <v>2.646</v>
      </c>
      <c r="I66" s="128">
        <v>6.035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73</v>
      </c>
      <c r="D72" s="30">
        <v>70</v>
      </c>
      <c r="E72" s="30">
        <v>69</v>
      </c>
      <c r="F72" s="31"/>
      <c r="G72" s="31"/>
      <c r="H72" s="129">
        <v>1.7000000000000002</v>
      </c>
      <c r="I72" s="129">
        <v>1.652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95</v>
      </c>
      <c r="D73" s="30">
        <v>80</v>
      </c>
      <c r="E73" s="30">
        <v>75</v>
      </c>
      <c r="F73" s="31"/>
      <c r="G73" s="31"/>
      <c r="H73" s="129">
        <v>3.74</v>
      </c>
      <c r="I73" s="129">
        <v>3.67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284</v>
      </c>
      <c r="D74" s="30">
        <v>285</v>
      </c>
      <c r="E74" s="30">
        <v>306</v>
      </c>
      <c r="F74" s="31"/>
      <c r="G74" s="31"/>
      <c r="H74" s="129">
        <v>12.046</v>
      </c>
      <c r="I74" s="129">
        <v>12.825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135</v>
      </c>
      <c r="D75" s="30">
        <v>135</v>
      </c>
      <c r="E75" s="30">
        <v>131</v>
      </c>
      <c r="F75" s="31"/>
      <c r="G75" s="31"/>
      <c r="H75" s="129">
        <v>5.635</v>
      </c>
      <c r="I75" s="129">
        <v>5.30496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30</v>
      </c>
      <c r="D76" s="30">
        <v>40</v>
      </c>
      <c r="E76" s="30">
        <v>50</v>
      </c>
      <c r="F76" s="31"/>
      <c r="G76" s="31"/>
      <c r="H76" s="129">
        <v>0.657</v>
      </c>
      <c r="I76" s="129">
        <v>1.08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95</v>
      </c>
      <c r="D77" s="30">
        <v>100</v>
      </c>
      <c r="E77" s="30">
        <v>122</v>
      </c>
      <c r="F77" s="31"/>
      <c r="G77" s="31"/>
      <c r="H77" s="129">
        <v>3.8</v>
      </c>
      <c r="I77" s="129">
        <v>3.8</v>
      </c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>
        <v>435</v>
      </c>
      <c r="D79" s="30">
        <v>371</v>
      </c>
      <c r="E79" s="30">
        <v>400</v>
      </c>
      <c r="F79" s="31"/>
      <c r="G79" s="31"/>
      <c r="H79" s="129">
        <v>23.057000000000002</v>
      </c>
      <c r="I79" s="129">
        <v>17.679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1147</v>
      </c>
      <c r="D80" s="38">
        <v>1081</v>
      </c>
      <c r="E80" s="38">
        <v>1153</v>
      </c>
      <c r="F80" s="39">
        <f>IF(D80&gt;0,100*E80/D80,0)</f>
        <v>106.66049953746531</v>
      </c>
      <c r="G80" s="40"/>
      <c r="H80" s="127">
        <v>50.635000000000005</v>
      </c>
      <c r="I80" s="128">
        <v>46.01096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10635</v>
      </c>
      <c r="D86" s="30">
        <v>11904</v>
      </c>
      <c r="E86" s="30">
        <v>11903</v>
      </c>
      <c r="F86" s="31">
        <f>IF(D86&gt;0,100*E86/D86,0)</f>
        <v>99.99159946236558</v>
      </c>
      <c r="G86" s="31"/>
      <c r="H86" s="129">
        <v>667.3939999999999</v>
      </c>
      <c r="I86" s="129">
        <v>762.4779599999998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10635</v>
      </c>
      <c r="D89" s="53">
        <v>11904</v>
      </c>
      <c r="E89" s="53">
        <v>11903</v>
      </c>
      <c r="F89" s="54">
        <f>IF(D89&gt;0,100*E89/D89,0)</f>
        <v>99.99159946236558</v>
      </c>
      <c r="G89" s="40"/>
      <c r="H89" s="132">
        <v>667.3939999999999</v>
      </c>
      <c r="I89" s="133">
        <v>762.4779599999998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7"/>
  <sheetViews>
    <sheetView zoomScalePageLayoutView="70" workbookViewId="0" topLeftCell="A61">
      <selection activeCell="F52" sqref="F5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466</v>
      </c>
      <c r="D9" s="30">
        <v>398</v>
      </c>
      <c r="E9" s="30">
        <v>398</v>
      </c>
      <c r="F9" s="31"/>
      <c r="G9" s="31"/>
      <c r="H9" s="129">
        <v>14.74</v>
      </c>
      <c r="I9" s="129">
        <v>12.58675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219</v>
      </c>
      <c r="D10" s="30">
        <v>218</v>
      </c>
      <c r="E10" s="30">
        <v>218</v>
      </c>
      <c r="F10" s="31"/>
      <c r="G10" s="31"/>
      <c r="H10" s="129">
        <v>6.57</v>
      </c>
      <c r="I10" s="129">
        <v>6.54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309</v>
      </c>
      <c r="D11" s="30">
        <v>281</v>
      </c>
      <c r="E11" s="30">
        <v>281</v>
      </c>
      <c r="F11" s="31"/>
      <c r="G11" s="31"/>
      <c r="H11" s="129">
        <v>9.897</v>
      </c>
      <c r="I11" s="129">
        <v>9.001554000000002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398</v>
      </c>
      <c r="D12" s="30">
        <v>397</v>
      </c>
      <c r="E12" s="30">
        <v>397</v>
      </c>
      <c r="F12" s="31"/>
      <c r="G12" s="31"/>
      <c r="H12" s="129">
        <v>12.573</v>
      </c>
      <c r="I12" s="129">
        <v>12.53943629818594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1392</v>
      </c>
      <c r="D13" s="38">
        <v>1294</v>
      </c>
      <c r="E13" s="38">
        <v>1294</v>
      </c>
      <c r="F13" s="39">
        <f>IF(D13&gt;0,100*E13/D13,0)</f>
        <v>100</v>
      </c>
      <c r="G13" s="40"/>
      <c r="H13" s="127">
        <v>43.78</v>
      </c>
      <c r="I13" s="128">
        <v>40.66774029818595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190</v>
      </c>
      <c r="D15" s="38">
        <v>190</v>
      </c>
      <c r="E15" s="38">
        <v>195</v>
      </c>
      <c r="F15" s="39">
        <f>IF(D15&gt;0,100*E15/D15,0)</f>
        <v>102.63157894736842</v>
      </c>
      <c r="G15" s="40"/>
      <c r="H15" s="127">
        <v>2.85</v>
      </c>
      <c r="I15" s="128">
        <v>2.85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/>
      <c r="E17" s="38"/>
      <c r="F17" s="39"/>
      <c r="G17" s="40"/>
      <c r="H17" s="127">
        <v>0.012</v>
      </c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15</v>
      </c>
      <c r="D19" s="30">
        <v>18</v>
      </c>
      <c r="E19" s="30">
        <v>18</v>
      </c>
      <c r="F19" s="31"/>
      <c r="G19" s="31"/>
      <c r="H19" s="129">
        <v>0.45</v>
      </c>
      <c r="I19" s="129">
        <v>0.504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>
        <v>40</v>
      </c>
      <c r="D21" s="30">
        <v>40</v>
      </c>
      <c r="E21" s="30">
        <v>40</v>
      </c>
      <c r="F21" s="31"/>
      <c r="G21" s="31"/>
      <c r="H21" s="129">
        <v>0.74</v>
      </c>
      <c r="I21" s="129">
        <v>0.77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55</v>
      </c>
      <c r="D22" s="38">
        <v>58</v>
      </c>
      <c r="E22" s="38">
        <v>58</v>
      </c>
      <c r="F22" s="39">
        <f>IF(D22&gt;0,100*E22/D22,0)</f>
        <v>100</v>
      </c>
      <c r="G22" s="40"/>
      <c r="H22" s="127">
        <v>1.19</v>
      </c>
      <c r="I22" s="128">
        <v>1.274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4</v>
      </c>
      <c r="D26" s="38">
        <v>3</v>
      </c>
      <c r="E26" s="38">
        <v>3</v>
      </c>
      <c r="F26" s="39">
        <f>IF(D26&gt;0,100*E26/D26,0)</f>
        <v>100</v>
      </c>
      <c r="G26" s="40"/>
      <c r="H26" s="127">
        <v>0.19</v>
      </c>
      <c r="I26" s="128">
        <v>0.17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285</v>
      </c>
      <c r="D28" s="30">
        <v>344</v>
      </c>
      <c r="E28" s="30">
        <v>30</v>
      </c>
      <c r="F28" s="31"/>
      <c r="G28" s="31"/>
      <c r="H28" s="129">
        <v>15.105</v>
      </c>
      <c r="I28" s="129">
        <v>20.64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6</v>
      </c>
      <c r="D29" s="30">
        <v>14</v>
      </c>
      <c r="E29" s="30">
        <v>14</v>
      </c>
      <c r="F29" s="31"/>
      <c r="G29" s="31"/>
      <c r="H29" s="129">
        <v>0.24</v>
      </c>
      <c r="I29" s="129">
        <v>0.476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745</v>
      </c>
      <c r="D30" s="30">
        <v>656</v>
      </c>
      <c r="E30" s="30">
        <v>656</v>
      </c>
      <c r="F30" s="31"/>
      <c r="G30" s="31"/>
      <c r="H30" s="129">
        <v>26.075</v>
      </c>
      <c r="I30" s="129">
        <v>26.24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1036</v>
      </c>
      <c r="D31" s="38">
        <v>1014</v>
      </c>
      <c r="E31" s="38">
        <v>700</v>
      </c>
      <c r="F31" s="39">
        <f>IF(D31&gt;0,100*E31/D31,0)</f>
        <v>69.03353057199212</v>
      </c>
      <c r="G31" s="40"/>
      <c r="H31" s="127">
        <v>41.42</v>
      </c>
      <c r="I31" s="128">
        <v>47.355999999999995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158</v>
      </c>
      <c r="D33" s="30">
        <v>150</v>
      </c>
      <c r="E33" s="30">
        <v>150</v>
      </c>
      <c r="F33" s="31"/>
      <c r="G33" s="31"/>
      <c r="H33" s="129">
        <v>5.042</v>
      </c>
      <c r="I33" s="129">
        <v>4.79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47</v>
      </c>
      <c r="D34" s="30">
        <v>29</v>
      </c>
      <c r="E34" s="30">
        <v>29</v>
      </c>
      <c r="F34" s="31"/>
      <c r="G34" s="31"/>
      <c r="H34" s="129">
        <v>1.572</v>
      </c>
      <c r="I34" s="129">
        <v>1.114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168</v>
      </c>
      <c r="D35" s="30">
        <v>170</v>
      </c>
      <c r="E35" s="30">
        <v>200</v>
      </c>
      <c r="F35" s="31"/>
      <c r="G35" s="31"/>
      <c r="H35" s="129">
        <v>7.925</v>
      </c>
      <c r="I35" s="129">
        <v>7.75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201</v>
      </c>
      <c r="D36" s="30">
        <v>201</v>
      </c>
      <c r="E36" s="30">
        <v>203</v>
      </c>
      <c r="F36" s="31"/>
      <c r="G36" s="31"/>
      <c r="H36" s="129">
        <v>2.409</v>
      </c>
      <c r="I36" s="129">
        <v>2.409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574</v>
      </c>
      <c r="D37" s="38">
        <v>550</v>
      </c>
      <c r="E37" s="38">
        <v>582</v>
      </c>
      <c r="F37" s="39">
        <f>IF(D37&gt;0,100*E37/D37,0)</f>
        <v>105.81818181818181</v>
      </c>
      <c r="G37" s="40"/>
      <c r="H37" s="127">
        <v>16.948</v>
      </c>
      <c r="I37" s="128">
        <v>16.063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114</v>
      </c>
      <c r="D39" s="38">
        <v>114</v>
      </c>
      <c r="E39" s="38">
        <v>100</v>
      </c>
      <c r="F39" s="39">
        <f>IF(D39&gt;0,100*E39/D39,0)</f>
        <v>87.71929824561404</v>
      </c>
      <c r="G39" s="40"/>
      <c r="H39" s="127">
        <v>3.58</v>
      </c>
      <c r="I39" s="128">
        <v>3.58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258</v>
      </c>
      <c r="D41" s="30">
        <v>183</v>
      </c>
      <c r="E41" s="30">
        <v>110</v>
      </c>
      <c r="F41" s="31"/>
      <c r="G41" s="31"/>
      <c r="H41" s="129">
        <v>9.546</v>
      </c>
      <c r="I41" s="129">
        <v>6.771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145</v>
      </c>
      <c r="D42" s="30">
        <v>150</v>
      </c>
      <c r="E42" s="30">
        <v>115</v>
      </c>
      <c r="F42" s="31"/>
      <c r="G42" s="31"/>
      <c r="H42" s="129">
        <v>7.25</v>
      </c>
      <c r="I42" s="129">
        <v>8.25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6</v>
      </c>
      <c r="D43" s="30">
        <v>6</v>
      </c>
      <c r="E43" s="30">
        <v>6</v>
      </c>
      <c r="F43" s="31"/>
      <c r="G43" s="31"/>
      <c r="H43" s="129">
        <v>0.105</v>
      </c>
      <c r="I43" s="129">
        <v>0.108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99</v>
      </c>
      <c r="D44" s="30">
        <v>120</v>
      </c>
      <c r="E44" s="30">
        <v>120</v>
      </c>
      <c r="F44" s="31"/>
      <c r="G44" s="31"/>
      <c r="H44" s="129">
        <v>5.148</v>
      </c>
      <c r="I44" s="129">
        <v>6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13</v>
      </c>
      <c r="D45" s="30">
        <v>35</v>
      </c>
      <c r="E45" s="30">
        <v>30</v>
      </c>
      <c r="F45" s="31"/>
      <c r="G45" s="31"/>
      <c r="H45" s="129">
        <v>0.364</v>
      </c>
      <c r="I45" s="129">
        <v>0.98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342</v>
      </c>
      <c r="D46" s="30">
        <v>306</v>
      </c>
      <c r="E46" s="30">
        <v>300</v>
      </c>
      <c r="F46" s="31"/>
      <c r="G46" s="31"/>
      <c r="H46" s="129">
        <v>13.68</v>
      </c>
      <c r="I46" s="129">
        <v>12.24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35</v>
      </c>
      <c r="D47" s="30">
        <v>22</v>
      </c>
      <c r="E47" s="30">
        <v>30</v>
      </c>
      <c r="F47" s="31"/>
      <c r="G47" s="31"/>
      <c r="H47" s="129">
        <v>1.925</v>
      </c>
      <c r="I47" s="129">
        <v>1.1</v>
      </c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>
        <v>30</v>
      </c>
      <c r="D49" s="30">
        <v>60</v>
      </c>
      <c r="E49" s="30">
        <v>60</v>
      </c>
      <c r="F49" s="31"/>
      <c r="G49" s="31"/>
      <c r="H49" s="129">
        <v>1.26</v>
      </c>
      <c r="I49" s="129">
        <v>2.34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928</v>
      </c>
      <c r="D50" s="38">
        <v>882</v>
      </c>
      <c r="E50" s="38">
        <v>771</v>
      </c>
      <c r="F50" s="39">
        <f>IF(D50&gt;0,100*E50/D50,0)</f>
        <v>87.41496598639456</v>
      </c>
      <c r="G50" s="40"/>
      <c r="H50" s="127">
        <v>39.278</v>
      </c>
      <c r="I50" s="128">
        <v>37.789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450</v>
      </c>
      <c r="D54" s="30">
        <v>500</v>
      </c>
      <c r="E54" s="30">
        <v>450</v>
      </c>
      <c r="F54" s="31"/>
      <c r="G54" s="31"/>
      <c r="H54" s="129">
        <v>33.087</v>
      </c>
      <c r="I54" s="129">
        <v>33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1875</v>
      </c>
      <c r="D55" s="30">
        <v>1600</v>
      </c>
      <c r="E55" s="30">
        <v>1600</v>
      </c>
      <c r="F55" s="31"/>
      <c r="G55" s="31"/>
      <c r="H55" s="129">
        <v>159</v>
      </c>
      <c r="I55" s="129">
        <v>112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164</v>
      </c>
      <c r="D56" s="30">
        <v>135</v>
      </c>
      <c r="E56" s="30">
        <v>80</v>
      </c>
      <c r="F56" s="31"/>
      <c r="G56" s="31"/>
      <c r="H56" s="129">
        <v>11.48</v>
      </c>
      <c r="I56" s="129">
        <v>7.406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2</v>
      </c>
      <c r="D57" s="30"/>
      <c r="E57" s="30"/>
      <c r="F57" s="31"/>
      <c r="G57" s="31"/>
      <c r="H57" s="129">
        <v>0.08</v>
      </c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37</v>
      </c>
      <c r="D58" s="30">
        <v>30</v>
      </c>
      <c r="E58" s="30">
        <v>16</v>
      </c>
      <c r="F58" s="31"/>
      <c r="G58" s="31"/>
      <c r="H58" s="129">
        <v>1.48</v>
      </c>
      <c r="I58" s="129">
        <v>1.5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2528</v>
      </c>
      <c r="D59" s="38">
        <v>2265</v>
      </c>
      <c r="E59" s="38">
        <v>2146</v>
      </c>
      <c r="F59" s="39">
        <f>IF(D59&gt;0,100*E59/D59,0)</f>
        <v>94.74613686534217</v>
      </c>
      <c r="G59" s="40"/>
      <c r="H59" s="127">
        <v>205.12699999999998</v>
      </c>
      <c r="I59" s="128">
        <v>153.906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156</v>
      </c>
      <c r="D61" s="30">
        <v>160</v>
      </c>
      <c r="E61" s="30">
        <v>200</v>
      </c>
      <c r="F61" s="31"/>
      <c r="G61" s="31"/>
      <c r="H61" s="129">
        <v>5.46</v>
      </c>
      <c r="I61" s="129">
        <v>5.4</v>
      </c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156</v>
      </c>
      <c r="D64" s="38">
        <v>160</v>
      </c>
      <c r="E64" s="38">
        <v>200</v>
      </c>
      <c r="F64" s="39">
        <f>IF(D64&gt;0,100*E64/D64,0)</f>
        <v>125</v>
      </c>
      <c r="G64" s="40"/>
      <c r="H64" s="127">
        <v>5.46</v>
      </c>
      <c r="I64" s="128">
        <v>5.4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111</v>
      </c>
      <c r="D66" s="38">
        <v>157</v>
      </c>
      <c r="E66" s="38">
        <v>111</v>
      </c>
      <c r="F66" s="39">
        <f>IF(D66&gt;0,100*E66/D66,0)</f>
        <v>70.70063694267516</v>
      </c>
      <c r="G66" s="40"/>
      <c r="H66" s="127">
        <v>5.994</v>
      </c>
      <c r="I66" s="128">
        <v>6.748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116</v>
      </c>
      <c r="D68" s="30">
        <v>120</v>
      </c>
      <c r="E68" s="30">
        <v>120</v>
      </c>
      <c r="F68" s="31"/>
      <c r="G68" s="31"/>
      <c r="H68" s="129">
        <v>4.06</v>
      </c>
      <c r="I68" s="129">
        <v>4.5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11</v>
      </c>
      <c r="D69" s="30">
        <v>10</v>
      </c>
      <c r="E69" s="30">
        <v>10</v>
      </c>
      <c r="F69" s="31"/>
      <c r="G69" s="31"/>
      <c r="H69" s="129">
        <v>0.363</v>
      </c>
      <c r="I69" s="129">
        <v>0.35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127</v>
      </c>
      <c r="D70" s="38">
        <v>130</v>
      </c>
      <c r="E70" s="38">
        <v>130</v>
      </c>
      <c r="F70" s="39">
        <f>IF(D70&gt;0,100*E70/D70,0)</f>
        <v>100</v>
      </c>
      <c r="G70" s="40"/>
      <c r="H70" s="127">
        <v>4.423</v>
      </c>
      <c r="I70" s="128">
        <v>4.85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14</v>
      </c>
      <c r="D72" s="30">
        <v>14</v>
      </c>
      <c r="E72" s="30">
        <v>14</v>
      </c>
      <c r="F72" s="31"/>
      <c r="G72" s="31"/>
      <c r="H72" s="129">
        <v>0.211</v>
      </c>
      <c r="I72" s="129">
        <v>0.214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80</v>
      </c>
      <c r="D73" s="30">
        <v>60</v>
      </c>
      <c r="E73" s="30">
        <v>60</v>
      </c>
      <c r="F73" s="31"/>
      <c r="G73" s="31"/>
      <c r="H73" s="129">
        <v>2.025</v>
      </c>
      <c r="I73" s="129">
        <v>1.59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122</v>
      </c>
      <c r="D74" s="30">
        <v>120</v>
      </c>
      <c r="E74" s="30">
        <v>132</v>
      </c>
      <c r="F74" s="31"/>
      <c r="G74" s="31"/>
      <c r="H74" s="129">
        <v>6.206</v>
      </c>
      <c r="I74" s="129">
        <v>5.4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11</v>
      </c>
      <c r="D75" s="30">
        <v>11</v>
      </c>
      <c r="E75" s="30">
        <v>6</v>
      </c>
      <c r="F75" s="31"/>
      <c r="G75" s="31"/>
      <c r="H75" s="129">
        <v>0.715</v>
      </c>
      <c r="I75" s="129">
        <v>0.432256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10</v>
      </c>
      <c r="D76" s="30"/>
      <c r="E76" s="30"/>
      <c r="F76" s="31"/>
      <c r="G76" s="31"/>
      <c r="H76" s="129">
        <v>0.158</v>
      </c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>
        <v>19</v>
      </c>
      <c r="D77" s="30">
        <v>10</v>
      </c>
      <c r="E77" s="30">
        <v>30</v>
      </c>
      <c r="F77" s="31"/>
      <c r="G77" s="31"/>
      <c r="H77" s="129">
        <v>0.76</v>
      </c>
      <c r="I77" s="129">
        <v>0.414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375</v>
      </c>
      <c r="D78" s="30">
        <v>350</v>
      </c>
      <c r="E78" s="30">
        <v>360</v>
      </c>
      <c r="F78" s="31"/>
      <c r="G78" s="31"/>
      <c r="H78" s="129">
        <v>19.618</v>
      </c>
      <c r="I78" s="129">
        <v>12.6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87</v>
      </c>
      <c r="D79" s="30">
        <v>214</v>
      </c>
      <c r="E79" s="30">
        <v>200</v>
      </c>
      <c r="F79" s="31"/>
      <c r="G79" s="31"/>
      <c r="H79" s="129">
        <v>3.9</v>
      </c>
      <c r="I79" s="129">
        <v>12.06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718</v>
      </c>
      <c r="D80" s="38">
        <v>779</v>
      </c>
      <c r="E80" s="38">
        <v>802</v>
      </c>
      <c r="F80" s="39">
        <f>IF(D80&gt;0,100*E80/D80,0)</f>
        <v>102.95250320924262</v>
      </c>
      <c r="G80" s="40"/>
      <c r="H80" s="127">
        <v>33.592999999999996</v>
      </c>
      <c r="I80" s="128">
        <v>32.710256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182</v>
      </c>
      <c r="D82" s="30">
        <v>182</v>
      </c>
      <c r="E82" s="30">
        <v>182</v>
      </c>
      <c r="F82" s="31"/>
      <c r="G82" s="31"/>
      <c r="H82" s="129">
        <v>3.482</v>
      </c>
      <c r="I82" s="129">
        <v>3.482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190</v>
      </c>
      <c r="D83" s="30">
        <v>190</v>
      </c>
      <c r="E83" s="30">
        <v>190</v>
      </c>
      <c r="F83" s="31"/>
      <c r="G83" s="31"/>
      <c r="H83" s="129">
        <v>4.714</v>
      </c>
      <c r="I83" s="129">
        <v>4.7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372</v>
      </c>
      <c r="E84" s="38">
        <v>372</v>
      </c>
      <c r="F84" s="39">
        <f>IF(D84&gt;0,100*E84/D84,0)</f>
        <v>100</v>
      </c>
      <c r="G84" s="40"/>
      <c r="H84" s="127">
        <v>8.196000000000002</v>
      </c>
      <c r="I84" s="128">
        <v>8.182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8306</v>
      </c>
      <c r="D86" s="30">
        <v>7968</v>
      </c>
      <c r="E86" s="30">
        <v>7464</v>
      </c>
      <c r="F86" s="31">
        <f>IF(D86&gt;0,100*E86/D86,0)</f>
        <v>93.67469879518072</v>
      </c>
      <c r="G86" s="31"/>
      <c r="H86" s="129">
        <v>412.041</v>
      </c>
      <c r="I86" s="129">
        <v>361.54599629818597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8306</v>
      </c>
      <c r="D89" s="53">
        <v>7968</v>
      </c>
      <c r="E89" s="53">
        <v>7464</v>
      </c>
      <c r="F89" s="54">
        <f>IF(D89&gt;0,100*E89/D89,0)</f>
        <v>93.67469879518072</v>
      </c>
      <c r="G89" s="40"/>
      <c r="H89" s="132">
        <v>412.041</v>
      </c>
      <c r="I89" s="133">
        <v>361.54599629818597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7"/>
  <sheetViews>
    <sheetView zoomScalePageLayoutView="70" workbookViewId="0" topLeftCell="A58">
      <selection activeCell="J13" sqref="J13:K8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466</v>
      </c>
      <c r="D9" s="30">
        <v>398</v>
      </c>
      <c r="E9" s="30">
        <v>398</v>
      </c>
      <c r="F9" s="31"/>
      <c r="G9" s="31"/>
      <c r="H9" s="129">
        <v>14.74</v>
      </c>
      <c r="I9" s="129">
        <v>12.58675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219</v>
      </c>
      <c r="D10" s="30">
        <v>218</v>
      </c>
      <c r="E10" s="30">
        <v>218</v>
      </c>
      <c r="F10" s="31"/>
      <c r="G10" s="31"/>
      <c r="H10" s="129">
        <v>6.57</v>
      </c>
      <c r="I10" s="129">
        <v>6.54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309</v>
      </c>
      <c r="D11" s="30">
        <v>281</v>
      </c>
      <c r="E11" s="30">
        <v>281</v>
      </c>
      <c r="F11" s="31"/>
      <c r="G11" s="31"/>
      <c r="H11" s="129">
        <v>9.897</v>
      </c>
      <c r="I11" s="129">
        <v>9.001554000000002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398</v>
      </c>
      <c r="D12" s="30">
        <v>397</v>
      </c>
      <c r="E12" s="30">
        <v>397</v>
      </c>
      <c r="F12" s="31"/>
      <c r="G12" s="31"/>
      <c r="H12" s="129">
        <v>12.573</v>
      </c>
      <c r="I12" s="129">
        <v>12.5394362981859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1392</v>
      </c>
      <c r="D13" s="38">
        <v>1294</v>
      </c>
      <c r="E13" s="38">
        <v>1294</v>
      </c>
      <c r="F13" s="39">
        <f>IF(D13&gt;0,100*E13/D13,0)</f>
        <v>100</v>
      </c>
      <c r="G13" s="40"/>
      <c r="H13" s="127">
        <v>43.78</v>
      </c>
      <c r="I13" s="128">
        <v>40.667740298185905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190</v>
      </c>
      <c r="D15" s="38">
        <v>190</v>
      </c>
      <c r="E15" s="38">
        <v>195</v>
      </c>
      <c r="F15" s="39">
        <f>IF(D15&gt;0,100*E15/D15,0)</f>
        <v>102.63157894736842</v>
      </c>
      <c r="G15" s="40"/>
      <c r="H15" s="127">
        <v>2.85</v>
      </c>
      <c r="I15" s="128">
        <v>2.85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16</v>
      </c>
      <c r="D17" s="38">
        <v>8</v>
      </c>
      <c r="E17" s="38">
        <v>8</v>
      </c>
      <c r="F17" s="39">
        <f>IF(D17&gt;0,100*E17/D17,0)</f>
        <v>100</v>
      </c>
      <c r="G17" s="40"/>
      <c r="H17" s="127">
        <v>0.28800000000000003</v>
      </c>
      <c r="I17" s="128">
        <v>0.136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15</v>
      </c>
      <c r="D19" s="30">
        <v>18</v>
      </c>
      <c r="E19" s="30">
        <v>18</v>
      </c>
      <c r="F19" s="31"/>
      <c r="G19" s="31"/>
      <c r="H19" s="129">
        <v>0.45</v>
      </c>
      <c r="I19" s="129">
        <v>0.504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20</v>
      </c>
      <c r="D20" s="30">
        <v>20</v>
      </c>
      <c r="E20" s="30">
        <v>20</v>
      </c>
      <c r="F20" s="31"/>
      <c r="G20" s="31"/>
      <c r="H20" s="129">
        <v>0.37</v>
      </c>
      <c r="I20" s="129">
        <v>0.38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40</v>
      </c>
      <c r="D21" s="30">
        <v>40</v>
      </c>
      <c r="E21" s="30">
        <v>40</v>
      </c>
      <c r="F21" s="31"/>
      <c r="G21" s="31"/>
      <c r="H21" s="129">
        <v>0.74</v>
      </c>
      <c r="I21" s="129">
        <v>0.77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75</v>
      </c>
      <c r="D22" s="38">
        <v>78</v>
      </c>
      <c r="E22" s="38">
        <v>78</v>
      </c>
      <c r="F22" s="39">
        <f>IF(D22&gt;0,100*E22/D22,0)</f>
        <v>100</v>
      </c>
      <c r="G22" s="40"/>
      <c r="H22" s="127">
        <v>1.56</v>
      </c>
      <c r="I22" s="128">
        <v>1.654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279</v>
      </c>
      <c r="D24" s="38">
        <v>309</v>
      </c>
      <c r="E24" s="38">
        <v>280</v>
      </c>
      <c r="F24" s="39">
        <f>IF(D24&gt;0,100*E24/D24,0)</f>
        <v>90.61488673139158</v>
      </c>
      <c r="G24" s="40"/>
      <c r="H24" s="127">
        <v>10.565</v>
      </c>
      <c r="I24" s="128">
        <v>18.241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70</v>
      </c>
      <c r="D26" s="38">
        <v>69</v>
      </c>
      <c r="E26" s="38">
        <v>68</v>
      </c>
      <c r="F26" s="39">
        <f>IF(D26&gt;0,100*E26/D26,0)</f>
        <v>98.55072463768116</v>
      </c>
      <c r="G26" s="40"/>
      <c r="H26" s="127">
        <v>3.15</v>
      </c>
      <c r="I26" s="128">
        <v>3.12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285</v>
      </c>
      <c r="D28" s="30">
        <v>344</v>
      </c>
      <c r="E28" s="30">
        <v>250</v>
      </c>
      <c r="F28" s="31"/>
      <c r="G28" s="31"/>
      <c r="H28" s="129">
        <v>15.105</v>
      </c>
      <c r="I28" s="129">
        <v>20.64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6</v>
      </c>
      <c r="D29" s="30">
        <v>14</v>
      </c>
      <c r="E29" s="30">
        <v>14</v>
      </c>
      <c r="F29" s="31"/>
      <c r="G29" s="31"/>
      <c r="H29" s="129">
        <v>0.24</v>
      </c>
      <c r="I29" s="129">
        <v>0.476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745</v>
      </c>
      <c r="D30" s="30">
        <v>656</v>
      </c>
      <c r="E30" s="30">
        <v>656</v>
      </c>
      <c r="F30" s="31"/>
      <c r="G30" s="31"/>
      <c r="H30" s="129">
        <v>26.075</v>
      </c>
      <c r="I30" s="129">
        <v>26.24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1036</v>
      </c>
      <c r="D31" s="38">
        <v>1014</v>
      </c>
      <c r="E31" s="38">
        <v>920</v>
      </c>
      <c r="F31" s="39">
        <f>IF(D31&gt;0,100*E31/D31,0)</f>
        <v>90.72978303747534</v>
      </c>
      <c r="G31" s="40"/>
      <c r="H31" s="127">
        <v>41.42</v>
      </c>
      <c r="I31" s="128">
        <v>47.355999999999995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316</v>
      </c>
      <c r="D33" s="30">
        <v>300</v>
      </c>
      <c r="E33" s="30">
        <v>300</v>
      </c>
      <c r="F33" s="31"/>
      <c r="G33" s="31"/>
      <c r="H33" s="129">
        <v>10.083</v>
      </c>
      <c r="I33" s="129">
        <v>9.29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184</v>
      </c>
      <c r="D34" s="30">
        <v>166</v>
      </c>
      <c r="E34" s="30">
        <v>187</v>
      </c>
      <c r="F34" s="31"/>
      <c r="G34" s="31"/>
      <c r="H34" s="129">
        <v>6.290000000000001</v>
      </c>
      <c r="I34" s="129">
        <v>5.598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211</v>
      </c>
      <c r="D35" s="30">
        <v>212</v>
      </c>
      <c r="E35" s="30">
        <v>247</v>
      </c>
      <c r="F35" s="31"/>
      <c r="G35" s="31"/>
      <c r="H35" s="129">
        <v>9.905999999999999</v>
      </c>
      <c r="I35" s="129">
        <v>9.65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402</v>
      </c>
      <c r="D36" s="30">
        <v>402</v>
      </c>
      <c r="E36" s="30">
        <v>407</v>
      </c>
      <c r="F36" s="31"/>
      <c r="G36" s="31"/>
      <c r="H36" s="129">
        <v>12.044999999999998</v>
      </c>
      <c r="I36" s="129">
        <v>12.045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1113</v>
      </c>
      <c r="D37" s="38">
        <v>1080</v>
      </c>
      <c r="E37" s="38">
        <v>1141</v>
      </c>
      <c r="F37" s="39">
        <f>IF(D37&gt;0,100*E37/D37,0)</f>
        <v>105.64814814814815</v>
      </c>
      <c r="G37" s="40"/>
      <c r="H37" s="127">
        <v>38.324</v>
      </c>
      <c r="I37" s="128">
        <v>36.583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346</v>
      </c>
      <c r="D39" s="38">
        <v>346</v>
      </c>
      <c r="E39" s="38">
        <v>303</v>
      </c>
      <c r="F39" s="39">
        <f>IF(D39&gt;0,100*E39/D39,0)</f>
        <v>87.57225433526011</v>
      </c>
      <c r="G39" s="40"/>
      <c r="H39" s="127">
        <v>10.848</v>
      </c>
      <c r="I39" s="128">
        <v>10.848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463</v>
      </c>
      <c r="D41" s="30">
        <v>363</v>
      </c>
      <c r="E41" s="30">
        <v>180</v>
      </c>
      <c r="F41" s="31"/>
      <c r="G41" s="31"/>
      <c r="H41" s="129">
        <v>24.921</v>
      </c>
      <c r="I41" s="129">
        <v>20.271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145</v>
      </c>
      <c r="D42" s="30">
        <v>150</v>
      </c>
      <c r="E42" s="30">
        <v>115</v>
      </c>
      <c r="F42" s="31"/>
      <c r="G42" s="31"/>
      <c r="H42" s="129">
        <v>7.25</v>
      </c>
      <c r="I42" s="129">
        <v>8.25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24</v>
      </c>
      <c r="D43" s="30">
        <v>24</v>
      </c>
      <c r="E43" s="30">
        <v>24</v>
      </c>
      <c r="F43" s="31"/>
      <c r="G43" s="31"/>
      <c r="H43" s="129">
        <v>0.531</v>
      </c>
      <c r="I43" s="129">
        <v>0.528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99</v>
      </c>
      <c r="D44" s="30">
        <v>120</v>
      </c>
      <c r="E44" s="30">
        <v>120</v>
      </c>
      <c r="F44" s="31"/>
      <c r="G44" s="31"/>
      <c r="H44" s="129">
        <v>5.148</v>
      </c>
      <c r="I44" s="129">
        <v>6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27</v>
      </c>
      <c r="D45" s="30">
        <v>50</v>
      </c>
      <c r="E45" s="30">
        <v>45</v>
      </c>
      <c r="F45" s="31"/>
      <c r="G45" s="31"/>
      <c r="H45" s="129">
        <v>0.732</v>
      </c>
      <c r="I45" s="129">
        <v>1.394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342</v>
      </c>
      <c r="D46" s="30">
        <v>306</v>
      </c>
      <c r="E46" s="30">
        <v>300</v>
      </c>
      <c r="F46" s="31"/>
      <c r="G46" s="31"/>
      <c r="H46" s="129">
        <v>13.68</v>
      </c>
      <c r="I46" s="129">
        <v>12.24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35</v>
      </c>
      <c r="D47" s="30">
        <v>22</v>
      </c>
      <c r="E47" s="30">
        <v>30</v>
      </c>
      <c r="F47" s="31"/>
      <c r="G47" s="31"/>
      <c r="H47" s="129">
        <v>1.925</v>
      </c>
      <c r="I47" s="129">
        <v>1.1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569</v>
      </c>
      <c r="D48" s="30">
        <v>715</v>
      </c>
      <c r="E48" s="30">
        <v>700</v>
      </c>
      <c r="F48" s="31"/>
      <c r="G48" s="31"/>
      <c r="H48" s="129">
        <v>25.605</v>
      </c>
      <c r="I48" s="129">
        <v>32.175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45</v>
      </c>
      <c r="D49" s="30">
        <v>75</v>
      </c>
      <c r="E49" s="30">
        <v>75</v>
      </c>
      <c r="F49" s="31"/>
      <c r="G49" s="31"/>
      <c r="H49" s="129">
        <v>1.8</v>
      </c>
      <c r="I49" s="129">
        <v>2.925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1749</v>
      </c>
      <c r="D50" s="38">
        <v>1825</v>
      </c>
      <c r="E50" s="38">
        <v>1589</v>
      </c>
      <c r="F50" s="39">
        <f>IF(D50&gt;0,100*E50/D50,0)</f>
        <v>87.06849315068493</v>
      </c>
      <c r="G50" s="40"/>
      <c r="H50" s="127">
        <v>81.59199999999998</v>
      </c>
      <c r="I50" s="128">
        <v>84.883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255</v>
      </c>
      <c r="D52" s="38">
        <v>255</v>
      </c>
      <c r="E52" s="38">
        <v>255</v>
      </c>
      <c r="F52" s="39">
        <f>IF(D52&gt;0,100*E52/D52,0)</f>
        <v>100</v>
      </c>
      <c r="G52" s="40"/>
      <c r="H52" s="127">
        <v>10.2</v>
      </c>
      <c r="I52" s="128">
        <v>8.8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5450</v>
      </c>
      <c r="D54" s="30">
        <v>5925</v>
      </c>
      <c r="E54" s="30">
        <v>5370</v>
      </c>
      <c r="F54" s="31"/>
      <c r="G54" s="31"/>
      <c r="H54" s="129">
        <v>398.14</v>
      </c>
      <c r="I54" s="129">
        <v>447.975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3000</v>
      </c>
      <c r="D55" s="30">
        <v>3385</v>
      </c>
      <c r="E55" s="30">
        <v>3385</v>
      </c>
      <c r="F55" s="31"/>
      <c r="G55" s="31"/>
      <c r="H55" s="129">
        <v>235.5</v>
      </c>
      <c r="I55" s="129">
        <v>216.4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964</v>
      </c>
      <c r="D56" s="30">
        <v>915</v>
      </c>
      <c r="E56" s="30">
        <v>1280</v>
      </c>
      <c r="F56" s="31"/>
      <c r="G56" s="31"/>
      <c r="H56" s="129">
        <v>61.480000000000004</v>
      </c>
      <c r="I56" s="129">
        <v>56.206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2</v>
      </c>
      <c r="D57" s="30">
        <v>12</v>
      </c>
      <c r="E57" s="30">
        <v>12</v>
      </c>
      <c r="F57" s="31"/>
      <c r="G57" s="31"/>
      <c r="H57" s="129">
        <v>0.08</v>
      </c>
      <c r="I57" s="129">
        <v>0.48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956</v>
      </c>
      <c r="D58" s="30">
        <v>989</v>
      </c>
      <c r="E58" s="30">
        <v>972</v>
      </c>
      <c r="F58" s="31"/>
      <c r="G58" s="31"/>
      <c r="H58" s="129">
        <v>62.099999999999994</v>
      </c>
      <c r="I58" s="129">
        <v>71.28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10372</v>
      </c>
      <c r="D59" s="38">
        <v>11226</v>
      </c>
      <c r="E59" s="38">
        <v>11019</v>
      </c>
      <c r="F59" s="39">
        <f>IF(D59&gt;0,100*E59/D59,0)</f>
        <v>98.15606627471941</v>
      </c>
      <c r="G59" s="40"/>
      <c r="H59" s="127">
        <v>757.3000000000001</v>
      </c>
      <c r="I59" s="128">
        <v>792.341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466</v>
      </c>
      <c r="D61" s="30">
        <v>510</v>
      </c>
      <c r="E61" s="30">
        <v>530</v>
      </c>
      <c r="F61" s="31"/>
      <c r="G61" s="31"/>
      <c r="H61" s="129">
        <v>16.31</v>
      </c>
      <c r="I61" s="129">
        <v>16.15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194</v>
      </c>
      <c r="D62" s="30">
        <v>215</v>
      </c>
      <c r="E62" s="30">
        <v>220</v>
      </c>
      <c r="F62" s="31"/>
      <c r="G62" s="31"/>
      <c r="H62" s="129">
        <v>5.256</v>
      </c>
      <c r="I62" s="129">
        <v>5.058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626</v>
      </c>
      <c r="D63" s="30">
        <v>1065</v>
      </c>
      <c r="E63" s="30">
        <v>1065</v>
      </c>
      <c r="F63" s="31"/>
      <c r="G63" s="31"/>
      <c r="H63" s="129">
        <v>37.96</v>
      </c>
      <c r="I63" s="129">
        <v>57.112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1286</v>
      </c>
      <c r="D64" s="38">
        <v>1790</v>
      </c>
      <c r="E64" s="38">
        <v>1815</v>
      </c>
      <c r="F64" s="39">
        <f>IF(D64&gt;0,100*E64/D64,0)</f>
        <v>101.39664804469274</v>
      </c>
      <c r="G64" s="40"/>
      <c r="H64" s="127">
        <v>59.525999999999996</v>
      </c>
      <c r="I64" s="128">
        <v>78.32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747</v>
      </c>
      <c r="D66" s="38">
        <v>764</v>
      </c>
      <c r="E66" s="38">
        <v>698</v>
      </c>
      <c r="F66" s="39">
        <f>IF(D66&gt;0,100*E66/D66,0)</f>
        <v>91.36125654450262</v>
      </c>
      <c r="G66" s="40"/>
      <c r="H66" s="127">
        <v>40.338</v>
      </c>
      <c r="I66" s="128">
        <v>47.131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116</v>
      </c>
      <c r="D68" s="30">
        <v>120</v>
      </c>
      <c r="E68" s="30">
        <v>120</v>
      </c>
      <c r="F68" s="31"/>
      <c r="G68" s="31"/>
      <c r="H68" s="129">
        <v>4.06</v>
      </c>
      <c r="I68" s="129">
        <v>4.5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11</v>
      </c>
      <c r="D69" s="30">
        <v>10</v>
      </c>
      <c r="E69" s="30">
        <v>10</v>
      </c>
      <c r="F69" s="31"/>
      <c r="G69" s="31"/>
      <c r="H69" s="129">
        <v>0.363</v>
      </c>
      <c r="I69" s="129">
        <v>0.35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127</v>
      </c>
      <c r="D70" s="38">
        <v>130</v>
      </c>
      <c r="E70" s="38">
        <v>130</v>
      </c>
      <c r="F70" s="39">
        <f>IF(D70&gt;0,100*E70/D70,0)</f>
        <v>100</v>
      </c>
      <c r="G70" s="40"/>
      <c r="H70" s="127">
        <v>4.423</v>
      </c>
      <c r="I70" s="128">
        <v>4.85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110</v>
      </c>
      <c r="D72" s="30">
        <v>105</v>
      </c>
      <c r="E72" s="30">
        <v>105</v>
      </c>
      <c r="F72" s="31"/>
      <c r="G72" s="31"/>
      <c r="H72" s="129">
        <v>2.307</v>
      </c>
      <c r="I72" s="129">
        <v>2.226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255</v>
      </c>
      <c r="D73" s="30">
        <v>210</v>
      </c>
      <c r="E73" s="30">
        <v>205</v>
      </c>
      <c r="F73" s="31"/>
      <c r="G73" s="31"/>
      <c r="H73" s="129">
        <v>7.365</v>
      </c>
      <c r="I73" s="129">
        <v>6.87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812</v>
      </c>
      <c r="D74" s="30">
        <v>815</v>
      </c>
      <c r="E74" s="30">
        <v>875</v>
      </c>
      <c r="F74" s="31"/>
      <c r="G74" s="31"/>
      <c r="H74" s="129">
        <v>36.504</v>
      </c>
      <c r="I74" s="129">
        <v>38.725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321</v>
      </c>
      <c r="D75" s="30">
        <v>321</v>
      </c>
      <c r="E75" s="30">
        <v>299</v>
      </c>
      <c r="F75" s="31"/>
      <c r="G75" s="31"/>
      <c r="H75" s="129">
        <v>12.614</v>
      </c>
      <c r="I75" s="129">
        <v>12.614016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65</v>
      </c>
      <c r="D76" s="30">
        <v>60</v>
      </c>
      <c r="E76" s="30">
        <v>75</v>
      </c>
      <c r="F76" s="31"/>
      <c r="G76" s="31"/>
      <c r="H76" s="129">
        <v>1.3479999999999999</v>
      </c>
      <c r="I76" s="129">
        <v>1.58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177</v>
      </c>
      <c r="D77" s="30">
        <v>170</v>
      </c>
      <c r="E77" s="30">
        <v>187</v>
      </c>
      <c r="F77" s="31"/>
      <c r="G77" s="31"/>
      <c r="H77" s="129">
        <v>7.08</v>
      </c>
      <c r="I77" s="129">
        <v>6.7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536</v>
      </c>
      <c r="D78" s="30">
        <v>495</v>
      </c>
      <c r="E78" s="30">
        <v>530</v>
      </c>
      <c r="F78" s="31"/>
      <c r="G78" s="31"/>
      <c r="H78" s="129">
        <v>24.448</v>
      </c>
      <c r="I78" s="129">
        <v>16.66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807</v>
      </c>
      <c r="D79" s="30">
        <v>833</v>
      </c>
      <c r="E79" s="30">
        <v>845</v>
      </c>
      <c r="F79" s="31"/>
      <c r="G79" s="31"/>
      <c r="H79" s="129">
        <v>42.208</v>
      </c>
      <c r="I79" s="129">
        <v>42.937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3083</v>
      </c>
      <c r="D80" s="38">
        <v>3009</v>
      </c>
      <c r="E80" s="38">
        <v>3121</v>
      </c>
      <c r="F80" s="39">
        <f>IF(D80&gt;0,100*E80/D80,0)</f>
        <v>103.72216683283483</v>
      </c>
      <c r="G80" s="40"/>
      <c r="H80" s="127">
        <v>133.874</v>
      </c>
      <c r="I80" s="128">
        <v>128.31201599999997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182</v>
      </c>
      <c r="D82" s="30">
        <v>182</v>
      </c>
      <c r="E82" s="30">
        <v>182</v>
      </c>
      <c r="F82" s="31"/>
      <c r="G82" s="31"/>
      <c r="H82" s="129">
        <v>3.482</v>
      </c>
      <c r="I82" s="129">
        <v>3.482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190</v>
      </c>
      <c r="D83" s="30">
        <v>190</v>
      </c>
      <c r="E83" s="30">
        <v>190</v>
      </c>
      <c r="F83" s="31"/>
      <c r="G83" s="31"/>
      <c r="H83" s="129">
        <v>4.714</v>
      </c>
      <c r="I83" s="129">
        <v>4.7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372</v>
      </c>
      <c r="D84" s="38">
        <v>372</v>
      </c>
      <c r="E84" s="38">
        <v>372</v>
      </c>
      <c r="F84" s="39">
        <f>IF(D84&gt;0,100*E84/D84,0)</f>
        <v>100</v>
      </c>
      <c r="G84" s="40"/>
      <c r="H84" s="127">
        <v>8.196000000000002</v>
      </c>
      <c r="I84" s="128">
        <v>8.182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22508</v>
      </c>
      <c r="D86" s="30">
        <v>23759</v>
      </c>
      <c r="E86" s="30">
        <v>23286</v>
      </c>
      <c r="F86" s="31">
        <f>IF(D86&gt;0,100*E86/D86,0)</f>
        <v>98.00917547034808</v>
      </c>
      <c r="G86" s="31"/>
      <c r="H86" s="129">
        <v>1248.234</v>
      </c>
      <c r="I86" s="129">
        <v>1314.2747562981856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22508</v>
      </c>
      <c r="D89" s="53">
        <v>23759</v>
      </c>
      <c r="E89" s="53">
        <v>23286</v>
      </c>
      <c r="F89" s="54">
        <f>IF(D89&gt;0,100*E89/D89,0)</f>
        <v>98.00917547034808</v>
      </c>
      <c r="G89" s="40"/>
      <c r="H89" s="132">
        <v>1248.234</v>
      </c>
      <c r="I89" s="133">
        <v>1314.2747562981856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7"/>
  <sheetViews>
    <sheetView zoomScalePageLayoutView="70" workbookViewId="0" topLeftCell="A55">
      <selection activeCell="L13" sqref="L1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</v>
      </c>
      <c r="E9" s="30">
        <v>1</v>
      </c>
      <c r="F9" s="31"/>
      <c r="G9" s="31"/>
      <c r="H9" s="129">
        <v>0.020833333333333336</v>
      </c>
      <c r="I9" s="129">
        <v>0.021</v>
      </c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>
        <v>3</v>
      </c>
      <c r="D12" s="30">
        <v>3</v>
      </c>
      <c r="E12" s="30">
        <v>3.35</v>
      </c>
      <c r="F12" s="31"/>
      <c r="G12" s="31"/>
      <c r="H12" s="129">
        <v>0.07107583333333334</v>
      </c>
      <c r="I12" s="129">
        <v>0.07146666666666666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4</v>
      </c>
      <c r="D13" s="38">
        <v>4</v>
      </c>
      <c r="E13" s="38">
        <v>4.35</v>
      </c>
      <c r="F13" s="39">
        <f>IF(D13&gt;0,100*E13/D13,0)</f>
        <v>108.74999999999999</v>
      </c>
      <c r="G13" s="40"/>
      <c r="H13" s="127">
        <v>0.09190916666666668</v>
      </c>
      <c r="I13" s="128">
        <v>0.09246666666666667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1</v>
      </c>
      <c r="D15" s="38">
        <v>1</v>
      </c>
      <c r="E15" s="38">
        <v>1</v>
      </c>
      <c r="F15" s="39">
        <f>IF(D15&gt;0,100*E15/D15,0)</f>
        <v>100</v>
      </c>
      <c r="G15" s="40"/>
      <c r="H15" s="127">
        <v>0.02</v>
      </c>
      <c r="I15" s="128">
        <v>0.01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7">
        <v>0.016</v>
      </c>
      <c r="I17" s="128">
        <v>0.016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35</v>
      </c>
      <c r="D19" s="30">
        <v>35</v>
      </c>
      <c r="E19" s="30">
        <v>35</v>
      </c>
      <c r="F19" s="31"/>
      <c r="G19" s="31"/>
      <c r="H19" s="129">
        <v>0.341</v>
      </c>
      <c r="I19" s="129">
        <v>0.341</v>
      </c>
      <c r="J19" s="129"/>
      <c r="K19" s="32"/>
    </row>
    <row r="20" spans="1:11" s="33" customFormat="1" ht="11.25" customHeight="1">
      <c r="A20" s="35" t="s">
        <v>16</v>
      </c>
      <c r="B20" s="29"/>
      <c r="C20" s="30">
        <v>2</v>
      </c>
      <c r="D20" s="30">
        <v>2</v>
      </c>
      <c r="E20" s="30">
        <v>2</v>
      </c>
      <c r="F20" s="31"/>
      <c r="G20" s="31"/>
      <c r="H20" s="129">
        <v>0.031</v>
      </c>
      <c r="I20" s="129">
        <v>0.031</v>
      </c>
      <c r="J20" s="129"/>
      <c r="K20" s="32"/>
    </row>
    <row r="21" spans="1:11" s="33" customFormat="1" ht="11.25" customHeight="1">
      <c r="A21" s="35" t="s">
        <v>17</v>
      </c>
      <c r="B21" s="29"/>
      <c r="C21" s="30">
        <v>2</v>
      </c>
      <c r="D21" s="30">
        <v>2</v>
      </c>
      <c r="E21" s="30">
        <v>2</v>
      </c>
      <c r="F21" s="31"/>
      <c r="G21" s="31"/>
      <c r="H21" s="129">
        <v>0.031</v>
      </c>
      <c r="I21" s="129">
        <v>0.031</v>
      </c>
      <c r="J21" s="129"/>
      <c r="K21" s="32"/>
    </row>
    <row r="22" spans="1:11" s="42" customFormat="1" ht="11.25" customHeight="1">
      <c r="A22" s="36" t="s">
        <v>18</v>
      </c>
      <c r="B22" s="37"/>
      <c r="C22" s="38">
        <v>39</v>
      </c>
      <c r="D22" s="38">
        <v>39</v>
      </c>
      <c r="E22" s="38">
        <v>39</v>
      </c>
      <c r="F22" s="39">
        <f>IF(D22&gt;0,100*E22/D22,0)</f>
        <v>100</v>
      </c>
      <c r="G22" s="40"/>
      <c r="H22" s="127">
        <v>0.403</v>
      </c>
      <c r="I22" s="128">
        <v>0.403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780</v>
      </c>
      <c r="D24" s="38">
        <v>733</v>
      </c>
      <c r="E24" s="38">
        <v>759</v>
      </c>
      <c r="F24" s="39">
        <f>IF(D24&gt;0,100*E24/D24,0)</f>
        <v>103.54706684856752</v>
      </c>
      <c r="G24" s="40"/>
      <c r="H24" s="127">
        <v>17.193</v>
      </c>
      <c r="I24" s="128">
        <v>15.034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10</v>
      </c>
      <c r="D26" s="38">
        <v>10</v>
      </c>
      <c r="E26" s="38">
        <v>8</v>
      </c>
      <c r="F26" s="39">
        <f>IF(D26&gt;0,100*E26/D26,0)</f>
        <v>80</v>
      </c>
      <c r="G26" s="40"/>
      <c r="H26" s="127">
        <v>0.22</v>
      </c>
      <c r="I26" s="128">
        <v>0.18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124</v>
      </c>
      <c r="D28" s="30">
        <v>124</v>
      </c>
      <c r="E28" s="30">
        <v>124</v>
      </c>
      <c r="F28" s="31"/>
      <c r="G28" s="31"/>
      <c r="H28" s="129">
        <v>2.232</v>
      </c>
      <c r="I28" s="129">
        <v>2.232</v>
      </c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>
        <v>55</v>
      </c>
      <c r="E30" s="30">
        <v>55</v>
      </c>
      <c r="F30" s="31"/>
      <c r="G30" s="31"/>
      <c r="H30" s="129"/>
      <c r="I30" s="129">
        <v>1.1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124</v>
      </c>
      <c r="D31" s="38">
        <v>179</v>
      </c>
      <c r="E31" s="38">
        <v>179</v>
      </c>
      <c r="F31" s="39">
        <f>IF(D31&gt;0,100*E31/D31,0)</f>
        <v>100</v>
      </c>
      <c r="G31" s="40"/>
      <c r="H31" s="127">
        <v>2.232</v>
      </c>
      <c r="I31" s="128">
        <v>3.3320000000000003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126</v>
      </c>
      <c r="D33" s="30">
        <v>100</v>
      </c>
      <c r="E33" s="30">
        <v>100</v>
      </c>
      <c r="F33" s="31"/>
      <c r="G33" s="31"/>
      <c r="H33" s="129">
        <v>1.06</v>
      </c>
      <c r="I33" s="129">
        <v>0.757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21</v>
      </c>
      <c r="D34" s="30">
        <v>21</v>
      </c>
      <c r="E34" s="30">
        <v>19</v>
      </c>
      <c r="F34" s="31"/>
      <c r="G34" s="31"/>
      <c r="H34" s="129">
        <v>0.298</v>
      </c>
      <c r="I34" s="129">
        <v>0.291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37</v>
      </c>
      <c r="D35" s="30">
        <v>30</v>
      </c>
      <c r="E35" s="30">
        <v>30</v>
      </c>
      <c r="F35" s="31"/>
      <c r="G35" s="31"/>
      <c r="H35" s="129">
        <v>0.56</v>
      </c>
      <c r="I35" s="129">
        <v>0.45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106</v>
      </c>
      <c r="D36" s="30">
        <v>106</v>
      </c>
      <c r="E36" s="30">
        <v>106</v>
      </c>
      <c r="F36" s="31"/>
      <c r="G36" s="31"/>
      <c r="H36" s="129">
        <v>1.591</v>
      </c>
      <c r="I36" s="129">
        <v>1.59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290</v>
      </c>
      <c r="D37" s="38">
        <v>257</v>
      </c>
      <c r="E37" s="38">
        <v>255</v>
      </c>
      <c r="F37" s="39">
        <f>IF(D37&gt;0,100*E37/D37,0)</f>
        <v>99.22178988326849</v>
      </c>
      <c r="G37" s="40"/>
      <c r="H37" s="127">
        <v>3.5090000000000003</v>
      </c>
      <c r="I37" s="128">
        <v>3.088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19</v>
      </c>
      <c r="D39" s="38">
        <v>19</v>
      </c>
      <c r="E39" s="38">
        <v>9</v>
      </c>
      <c r="F39" s="39">
        <f>IF(D39&gt;0,100*E39/D39,0)</f>
        <v>47.36842105263158</v>
      </c>
      <c r="G39" s="40"/>
      <c r="H39" s="127">
        <v>0.354</v>
      </c>
      <c r="I39" s="128">
        <v>0.195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>
        <v>32</v>
      </c>
      <c r="E42" s="30">
        <v>32</v>
      </c>
      <c r="F42" s="31"/>
      <c r="G42" s="31"/>
      <c r="H42" s="129"/>
      <c r="I42" s="129">
        <v>0.8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</v>
      </c>
      <c r="D43" s="30">
        <v>2</v>
      </c>
      <c r="E43" s="30">
        <v>2</v>
      </c>
      <c r="F43" s="31"/>
      <c r="G43" s="31"/>
      <c r="H43" s="129">
        <v>0.03</v>
      </c>
      <c r="I43" s="129">
        <v>0.024</v>
      </c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>
        <v>5</v>
      </c>
      <c r="D45" s="30">
        <v>5</v>
      </c>
      <c r="E45" s="30">
        <v>5</v>
      </c>
      <c r="F45" s="31"/>
      <c r="G45" s="31"/>
      <c r="H45" s="129">
        <v>0.1</v>
      </c>
      <c r="I45" s="129">
        <v>0.12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26</v>
      </c>
      <c r="D46" s="30">
        <v>26</v>
      </c>
      <c r="E46" s="30">
        <v>26</v>
      </c>
      <c r="F46" s="31"/>
      <c r="G46" s="31"/>
      <c r="H46" s="129">
        <v>0.39</v>
      </c>
      <c r="I46" s="129">
        <v>0.39</v>
      </c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>
        <v>232</v>
      </c>
      <c r="D48" s="30">
        <v>274</v>
      </c>
      <c r="E48" s="30">
        <v>274</v>
      </c>
      <c r="F48" s="31"/>
      <c r="G48" s="31"/>
      <c r="H48" s="129">
        <v>3.48</v>
      </c>
      <c r="I48" s="129">
        <v>6.014</v>
      </c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265</v>
      </c>
      <c r="D50" s="38">
        <v>339</v>
      </c>
      <c r="E50" s="38">
        <v>339</v>
      </c>
      <c r="F50" s="39">
        <f>IF(D50&gt;0,100*E50/D50,0)</f>
        <v>100</v>
      </c>
      <c r="G50" s="40"/>
      <c r="H50" s="127">
        <v>4</v>
      </c>
      <c r="I50" s="128">
        <v>7.348000000000001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7">
        <v>0.018</v>
      </c>
      <c r="I52" s="128">
        <v>0.018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325</v>
      </c>
      <c r="D54" s="30">
        <v>200</v>
      </c>
      <c r="E54" s="30">
        <v>200</v>
      </c>
      <c r="F54" s="31"/>
      <c r="G54" s="31"/>
      <c r="H54" s="129">
        <v>6.875</v>
      </c>
      <c r="I54" s="129">
        <v>5.4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15</v>
      </c>
      <c r="D55" s="30">
        <v>8</v>
      </c>
      <c r="E55" s="30">
        <v>8</v>
      </c>
      <c r="F55" s="31"/>
      <c r="G55" s="31"/>
      <c r="H55" s="129">
        <v>0.24</v>
      </c>
      <c r="I55" s="129">
        <v>0.128</v>
      </c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15</v>
      </c>
      <c r="D58" s="30">
        <v>15</v>
      </c>
      <c r="E58" s="30">
        <v>7</v>
      </c>
      <c r="F58" s="31"/>
      <c r="G58" s="31"/>
      <c r="H58" s="129">
        <v>0.27</v>
      </c>
      <c r="I58" s="129">
        <v>0.27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355</v>
      </c>
      <c r="D59" s="38">
        <v>223</v>
      </c>
      <c r="E59" s="38">
        <v>215</v>
      </c>
      <c r="F59" s="39">
        <f>IF(D59&gt;0,100*E59/D59,0)</f>
        <v>96.41255605381166</v>
      </c>
      <c r="G59" s="40"/>
      <c r="H59" s="127">
        <v>7.385</v>
      </c>
      <c r="I59" s="128">
        <v>5.798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180</v>
      </c>
      <c r="D61" s="30">
        <v>300</v>
      </c>
      <c r="E61" s="30">
        <v>320</v>
      </c>
      <c r="F61" s="31"/>
      <c r="G61" s="31"/>
      <c r="H61" s="129">
        <v>5</v>
      </c>
      <c r="I61" s="129">
        <v>7.5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21</v>
      </c>
      <c r="D62" s="30">
        <v>20</v>
      </c>
      <c r="E62" s="30">
        <v>20</v>
      </c>
      <c r="F62" s="31"/>
      <c r="G62" s="31"/>
      <c r="H62" s="129">
        <v>0.425</v>
      </c>
      <c r="I62" s="129">
        <v>0.45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166</v>
      </c>
      <c r="D63" s="30">
        <v>179</v>
      </c>
      <c r="E63" s="30">
        <v>179</v>
      </c>
      <c r="F63" s="31"/>
      <c r="G63" s="31"/>
      <c r="H63" s="129">
        <v>2.2</v>
      </c>
      <c r="I63" s="129">
        <v>3.27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367</v>
      </c>
      <c r="D64" s="38">
        <v>499</v>
      </c>
      <c r="E64" s="38">
        <v>519</v>
      </c>
      <c r="F64" s="39">
        <f>IF(D64&gt;0,100*E64/D64,0)</f>
        <v>104.00801603206413</v>
      </c>
      <c r="G64" s="40"/>
      <c r="H64" s="127">
        <v>7.625</v>
      </c>
      <c r="I64" s="128">
        <v>11.22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127</v>
      </c>
      <c r="D66" s="38">
        <v>127</v>
      </c>
      <c r="E66" s="38">
        <v>117</v>
      </c>
      <c r="F66" s="39">
        <f>IF(D66&gt;0,100*E66/D66,0)</f>
        <v>92.1259842519685</v>
      </c>
      <c r="G66" s="40"/>
      <c r="H66" s="127">
        <v>2.35</v>
      </c>
      <c r="I66" s="128">
        <v>1.997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259</v>
      </c>
      <c r="D68" s="30">
        <v>300</v>
      </c>
      <c r="E68" s="30">
        <v>300</v>
      </c>
      <c r="F68" s="31"/>
      <c r="G68" s="31"/>
      <c r="H68" s="129">
        <v>4.2</v>
      </c>
      <c r="I68" s="129">
        <v>5</v>
      </c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>
        <v>259</v>
      </c>
      <c r="D70" s="38">
        <v>300</v>
      </c>
      <c r="E70" s="38">
        <v>300</v>
      </c>
      <c r="F70" s="39">
        <f>IF(D70&gt;0,100*E70/D70,0)</f>
        <v>100</v>
      </c>
      <c r="G70" s="40"/>
      <c r="H70" s="127">
        <v>4.2</v>
      </c>
      <c r="I70" s="128">
        <v>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15</v>
      </c>
      <c r="D72" s="30">
        <v>285</v>
      </c>
      <c r="E72" s="30">
        <v>305</v>
      </c>
      <c r="F72" s="31"/>
      <c r="G72" s="31"/>
      <c r="H72" s="129">
        <v>0.115</v>
      </c>
      <c r="I72" s="129">
        <v>3.055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15</v>
      </c>
      <c r="D73" s="30">
        <v>8</v>
      </c>
      <c r="E73" s="30">
        <v>12</v>
      </c>
      <c r="F73" s="31"/>
      <c r="G73" s="31"/>
      <c r="H73" s="129">
        <v>0.4</v>
      </c>
      <c r="I73" s="129">
        <v>0.15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89</v>
      </c>
      <c r="D74" s="30">
        <v>90</v>
      </c>
      <c r="E74" s="30">
        <v>85</v>
      </c>
      <c r="F74" s="31"/>
      <c r="G74" s="31"/>
      <c r="H74" s="129">
        <v>2</v>
      </c>
      <c r="I74" s="129">
        <v>1.8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113</v>
      </c>
      <c r="D75" s="30">
        <v>18</v>
      </c>
      <c r="E75" s="30">
        <v>68</v>
      </c>
      <c r="F75" s="31"/>
      <c r="G75" s="31"/>
      <c r="H75" s="129">
        <v>1.386</v>
      </c>
      <c r="I75" s="129">
        <v>0.234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/>
      <c r="E76" s="30"/>
      <c r="F76" s="31"/>
      <c r="G76" s="31"/>
      <c r="H76" s="129">
        <v>0.07</v>
      </c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>
        <v>22</v>
      </c>
      <c r="D77" s="30">
        <v>22</v>
      </c>
      <c r="E77" s="30">
        <v>19</v>
      </c>
      <c r="F77" s="31"/>
      <c r="G77" s="31"/>
      <c r="H77" s="129">
        <v>0.551</v>
      </c>
      <c r="I77" s="129">
        <v>0.345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18</v>
      </c>
      <c r="D78" s="30">
        <v>20</v>
      </c>
      <c r="E78" s="30">
        <v>18</v>
      </c>
      <c r="F78" s="31"/>
      <c r="G78" s="31"/>
      <c r="H78" s="129">
        <v>0.41</v>
      </c>
      <c r="I78" s="129">
        <v>0.4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33</v>
      </c>
      <c r="D79" s="30">
        <v>26</v>
      </c>
      <c r="E79" s="30">
        <v>25</v>
      </c>
      <c r="F79" s="31"/>
      <c r="G79" s="31"/>
      <c r="H79" s="129">
        <v>0.417</v>
      </c>
      <c r="I79" s="129">
        <v>0.455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310</v>
      </c>
      <c r="D80" s="38">
        <v>469</v>
      </c>
      <c r="E80" s="38">
        <v>532</v>
      </c>
      <c r="F80" s="39">
        <f>IF(D80&gt;0,100*E80/D80,0)</f>
        <v>113.43283582089552</v>
      </c>
      <c r="G80" s="40"/>
      <c r="H80" s="127">
        <v>5.348999999999999</v>
      </c>
      <c r="I80" s="128">
        <v>6.439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19</v>
      </c>
      <c r="D82" s="30">
        <v>19</v>
      </c>
      <c r="E82" s="30">
        <v>19</v>
      </c>
      <c r="F82" s="31"/>
      <c r="G82" s="31"/>
      <c r="H82" s="129">
        <v>0.382</v>
      </c>
      <c r="I82" s="129">
        <v>0.344</v>
      </c>
      <c r="J82" s="129"/>
      <c r="K82" s="32"/>
    </row>
    <row r="83" spans="1:11" s="33" customFormat="1" ht="11.25" customHeight="1">
      <c r="A83" s="35" t="s">
        <v>66</v>
      </c>
      <c r="B83" s="29"/>
      <c r="C83" s="30">
        <v>29</v>
      </c>
      <c r="D83" s="30">
        <v>29</v>
      </c>
      <c r="E83" s="30">
        <v>29</v>
      </c>
      <c r="F83" s="31"/>
      <c r="G83" s="31"/>
      <c r="H83" s="129">
        <v>0.59</v>
      </c>
      <c r="I83" s="129">
        <v>0.575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48</v>
      </c>
      <c r="D84" s="38">
        <v>48</v>
      </c>
      <c r="E84" s="38">
        <v>48</v>
      </c>
      <c r="F84" s="39">
        <f>IF(D84&gt;0,100*E84/D84,0)</f>
        <v>100</v>
      </c>
      <c r="G84" s="40"/>
      <c r="H84" s="127">
        <v>0.972</v>
      </c>
      <c r="I84" s="128">
        <v>0.9189999999999999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3002</v>
      </c>
      <c r="D86" s="30">
        <v>3251</v>
      </c>
      <c r="E86" s="30">
        <v>3328.35</v>
      </c>
      <c r="F86" s="31">
        <f>IF(D86&gt;0,100*E86/D86,0)</f>
        <v>102.37926791756382</v>
      </c>
      <c r="G86" s="31"/>
      <c r="H86" s="129">
        <v>55.93790916666667</v>
      </c>
      <c r="I86" s="129">
        <v>61.08946666666667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3002</v>
      </c>
      <c r="D89" s="53">
        <v>3251</v>
      </c>
      <c r="E89" s="53">
        <v>3328.35</v>
      </c>
      <c r="F89" s="54">
        <f>IF(D89&gt;0,100*E89/D89,0)</f>
        <v>102.37926791756382</v>
      </c>
      <c r="G89" s="40"/>
      <c r="H89" s="132">
        <v>55.93790916666667</v>
      </c>
      <c r="I89" s="133">
        <v>61.08946666666667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7"/>
  <sheetViews>
    <sheetView zoomScalePageLayoutView="70" workbookViewId="0" topLeftCell="A1">
      <selection activeCell="L7" sqref="L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1777</v>
      </c>
      <c r="D9" s="30">
        <v>1731</v>
      </c>
      <c r="E9" s="30">
        <v>1730.9087733122917</v>
      </c>
      <c r="F9" s="31"/>
      <c r="G9" s="31"/>
      <c r="H9" s="129">
        <v>5.606</v>
      </c>
      <c r="I9" s="129">
        <v>5.604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3616</v>
      </c>
      <c r="D10" s="30">
        <v>3681</v>
      </c>
      <c r="E10" s="30">
        <v>3681.274173971123</v>
      </c>
      <c r="F10" s="31"/>
      <c r="G10" s="31"/>
      <c r="H10" s="129">
        <v>7.232</v>
      </c>
      <c r="I10" s="129">
        <v>7.235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9232</v>
      </c>
      <c r="D11" s="30">
        <v>8235</v>
      </c>
      <c r="E11" s="30">
        <v>8235.296587971967</v>
      </c>
      <c r="F11" s="31"/>
      <c r="G11" s="31"/>
      <c r="H11" s="129">
        <v>22.914</v>
      </c>
      <c r="I11" s="129">
        <v>20.752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342</v>
      </c>
      <c r="D12" s="30">
        <v>308</v>
      </c>
      <c r="E12" s="30">
        <v>307.8050585307383</v>
      </c>
      <c r="F12" s="31"/>
      <c r="G12" s="31"/>
      <c r="H12" s="129">
        <v>0.696</v>
      </c>
      <c r="I12" s="129">
        <v>0.697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14967</v>
      </c>
      <c r="D13" s="38">
        <v>13955</v>
      </c>
      <c r="E13" s="38">
        <v>13955.28459378612</v>
      </c>
      <c r="F13" s="39">
        <f>IF(D13&gt;0,100*E13/D13,0)</f>
        <v>100.002039367869</v>
      </c>
      <c r="G13" s="40"/>
      <c r="H13" s="127">
        <v>36.448</v>
      </c>
      <c r="I13" s="128">
        <v>34.288000000000004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50</v>
      </c>
      <c r="D15" s="38">
        <v>50</v>
      </c>
      <c r="E15" s="38">
        <v>50</v>
      </c>
      <c r="F15" s="39">
        <f>IF(D15&gt;0,100*E15/D15,0)</f>
        <v>100</v>
      </c>
      <c r="G15" s="40"/>
      <c r="H15" s="127">
        <v>0.06</v>
      </c>
      <c r="I15" s="128">
        <v>0.06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527</v>
      </c>
      <c r="D17" s="38">
        <v>178</v>
      </c>
      <c r="E17" s="38">
        <v>178</v>
      </c>
      <c r="F17" s="39">
        <f>IF(D17&gt;0,100*E17/D17,0)</f>
        <v>100</v>
      </c>
      <c r="G17" s="40"/>
      <c r="H17" s="127">
        <v>1.291</v>
      </c>
      <c r="I17" s="128">
        <v>0.445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24460</v>
      </c>
      <c r="D19" s="30">
        <v>24705</v>
      </c>
      <c r="E19" s="30">
        <v>25965</v>
      </c>
      <c r="F19" s="31"/>
      <c r="G19" s="31"/>
      <c r="H19" s="129">
        <v>122.3</v>
      </c>
      <c r="I19" s="129">
        <v>142.054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24460</v>
      </c>
      <c r="D22" s="38">
        <v>24705</v>
      </c>
      <c r="E22" s="38">
        <v>25965</v>
      </c>
      <c r="F22" s="39">
        <f>IF(D22&gt;0,100*E22/D22,0)</f>
        <v>105.10018214936248</v>
      </c>
      <c r="G22" s="40"/>
      <c r="H22" s="127">
        <v>122.3</v>
      </c>
      <c r="I22" s="128">
        <v>142.054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68560</v>
      </c>
      <c r="D24" s="38">
        <v>70869</v>
      </c>
      <c r="E24" s="38">
        <v>70150</v>
      </c>
      <c r="F24" s="39">
        <f>IF(D24&gt;0,100*E24/D24,0)</f>
        <v>98.98545203121252</v>
      </c>
      <c r="G24" s="40"/>
      <c r="H24" s="127">
        <v>299.911</v>
      </c>
      <c r="I24" s="128">
        <v>342.88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33377</v>
      </c>
      <c r="D26" s="38">
        <v>32100</v>
      </c>
      <c r="E26" s="38">
        <v>31000</v>
      </c>
      <c r="F26" s="39">
        <f>IF(D26&gt;0,100*E26/D26,0)</f>
        <v>96.57320872274143</v>
      </c>
      <c r="G26" s="40"/>
      <c r="H26" s="127">
        <v>180.614</v>
      </c>
      <c r="I26" s="128">
        <v>147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51084</v>
      </c>
      <c r="D28" s="30">
        <v>49483</v>
      </c>
      <c r="E28" s="30">
        <v>56000</v>
      </c>
      <c r="F28" s="31"/>
      <c r="G28" s="31"/>
      <c r="H28" s="129">
        <v>246.477</v>
      </c>
      <c r="I28" s="129">
        <v>198.248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42126</v>
      </c>
      <c r="D29" s="30">
        <v>41222</v>
      </c>
      <c r="E29" s="30">
        <v>41808</v>
      </c>
      <c r="F29" s="31"/>
      <c r="G29" s="31"/>
      <c r="H29" s="129">
        <v>118.843</v>
      </c>
      <c r="I29" s="129">
        <v>69.765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53890</v>
      </c>
      <c r="D30" s="30">
        <v>57890</v>
      </c>
      <c r="E30" s="30">
        <v>57890</v>
      </c>
      <c r="F30" s="31"/>
      <c r="G30" s="31"/>
      <c r="H30" s="129">
        <v>191.535</v>
      </c>
      <c r="I30" s="129">
        <v>162.256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147100</v>
      </c>
      <c r="D31" s="38">
        <v>148595</v>
      </c>
      <c r="E31" s="38">
        <v>155698</v>
      </c>
      <c r="F31" s="39">
        <f>IF(D31&gt;0,100*E31/D31,0)</f>
        <v>104.78010700225445</v>
      </c>
      <c r="G31" s="40"/>
      <c r="H31" s="127">
        <v>556.855</v>
      </c>
      <c r="I31" s="128">
        <v>430.269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24187</v>
      </c>
      <c r="D33" s="30">
        <v>24054</v>
      </c>
      <c r="E33" s="30">
        <v>20187</v>
      </c>
      <c r="F33" s="31"/>
      <c r="G33" s="31"/>
      <c r="H33" s="129">
        <v>101.454</v>
      </c>
      <c r="I33" s="129">
        <v>88.531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14979</v>
      </c>
      <c r="D34" s="30">
        <v>14601</v>
      </c>
      <c r="E34" s="30">
        <v>14601</v>
      </c>
      <c r="F34" s="31"/>
      <c r="G34" s="31"/>
      <c r="H34" s="129">
        <v>67.136</v>
      </c>
      <c r="I34" s="129">
        <v>55.416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49206</v>
      </c>
      <c r="D35" s="30">
        <v>48000</v>
      </c>
      <c r="E35" s="30">
        <v>50000</v>
      </c>
      <c r="F35" s="31"/>
      <c r="G35" s="31"/>
      <c r="H35" s="129">
        <v>249.713</v>
      </c>
      <c r="I35" s="129">
        <v>180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7156</v>
      </c>
      <c r="D36" s="30">
        <v>6242</v>
      </c>
      <c r="E36" s="30">
        <v>6284</v>
      </c>
      <c r="F36" s="31"/>
      <c r="G36" s="31"/>
      <c r="H36" s="129">
        <v>34.993</v>
      </c>
      <c r="I36" s="129">
        <v>17.348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95528</v>
      </c>
      <c r="D37" s="38">
        <v>92897</v>
      </c>
      <c r="E37" s="38">
        <v>91072</v>
      </c>
      <c r="F37" s="39">
        <f>IF(D37&gt;0,100*E37/D37,0)</f>
        <v>98.03545862622043</v>
      </c>
      <c r="G37" s="40"/>
      <c r="H37" s="127">
        <v>453.296</v>
      </c>
      <c r="I37" s="128">
        <v>341.295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4197</v>
      </c>
      <c r="D39" s="38">
        <v>4797</v>
      </c>
      <c r="E39" s="38">
        <v>4975</v>
      </c>
      <c r="F39" s="39">
        <f>IF(D39&gt;0,100*E39/D39,0)</f>
        <v>103.7106524911403</v>
      </c>
      <c r="G39" s="40"/>
      <c r="H39" s="127">
        <v>9.533</v>
      </c>
      <c r="I39" s="128">
        <v>9.533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34095</v>
      </c>
      <c r="D41" s="30">
        <v>38863</v>
      </c>
      <c r="E41" s="30">
        <v>40000</v>
      </c>
      <c r="F41" s="31"/>
      <c r="G41" s="31"/>
      <c r="H41" s="129">
        <v>106.915</v>
      </c>
      <c r="I41" s="129">
        <v>72.3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220573</v>
      </c>
      <c r="D42" s="30">
        <v>233325</v>
      </c>
      <c r="E42" s="30">
        <v>233850</v>
      </c>
      <c r="F42" s="31"/>
      <c r="G42" s="31"/>
      <c r="H42" s="129">
        <v>1042.644</v>
      </c>
      <c r="I42" s="129">
        <v>976.179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60195</v>
      </c>
      <c r="D43" s="30">
        <v>62544</v>
      </c>
      <c r="E43" s="30">
        <v>63000</v>
      </c>
      <c r="F43" s="31"/>
      <c r="G43" s="31"/>
      <c r="H43" s="129">
        <v>268.282</v>
      </c>
      <c r="I43" s="129">
        <v>221.714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119349</v>
      </c>
      <c r="D44" s="30">
        <v>125806</v>
      </c>
      <c r="E44" s="30">
        <v>120000</v>
      </c>
      <c r="F44" s="31"/>
      <c r="G44" s="31"/>
      <c r="H44" s="129">
        <v>537.305</v>
      </c>
      <c r="I44" s="129">
        <v>420.151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65721</v>
      </c>
      <c r="D45" s="30">
        <v>76672</v>
      </c>
      <c r="E45" s="30">
        <v>78000</v>
      </c>
      <c r="F45" s="31"/>
      <c r="G45" s="31"/>
      <c r="H45" s="129">
        <v>226.683</v>
      </c>
      <c r="I45" s="129">
        <v>184.326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69772</v>
      </c>
      <c r="D46" s="30">
        <v>71345</v>
      </c>
      <c r="E46" s="30">
        <v>74334</v>
      </c>
      <c r="F46" s="31"/>
      <c r="G46" s="31"/>
      <c r="H46" s="129">
        <v>252.593</v>
      </c>
      <c r="I46" s="129">
        <v>159.648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102005</v>
      </c>
      <c r="D47" s="30">
        <v>106211</v>
      </c>
      <c r="E47" s="30">
        <v>103300</v>
      </c>
      <c r="F47" s="31"/>
      <c r="G47" s="31"/>
      <c r="H47" s="129">
        <v>410.665</v>
      </c>
      <c r="I47" s="129">
        <v>299.558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78626</v>
      </c>
      <c r="D48" s="30">
        <v>93969</v>
      </c>
      <c r="E48" s="30">
        <v>93000</v>
      </c>
      <c r="F48" s="31"/>
      <c r="G48" s="31"/>
      <c r="H48" s="129">
        <v>327.43</v>
      </c>
      <c r="I48" s="129">
        <v>268.454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67747</v>
      </c>
      <c r="D49" s="30">
        <v>75075</v>
      </c>
      <c r="E49" s="30">
        <v>73000</v>
      </c>
      <c r="F49" s="31"/>
      <c r="G49" s="31"/>
      <c r="H49" s="129">
        <v>265.255</v>
      </c>
      <c r="I49" s="129">
        <v>177.429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818083</v>
      </c>
      <c r="D50" s="38">
        <v>883810</v>
      </c>
      <c r="E50" s="38">
        <v>878484</v>
      </c>
      <c r="F50" s="39">
        <f>IF(D50&gt;0,100*E50/D50,0)</f>
        <v>99.39738179020378</v>
      </c>
      <c r="G50" s="40"/>
      <c r="H50" s="127">
        <v>3437.7719999999995</v>
      </c>
      <c r="I50" s="128">
        <v>2779.7590000000005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26908</v>
      </c>
      <c r="D52" s="38">
        <v>26900</v>
      </c>
      <c r="E52" s="38">
        <v>26908</v>
      </c>
      <c r="F52" s="39">
        <f>IF(D52&gt;0,100*E52/D52,0)</f>
        <v>100.02973977695167</v>
      </c>
      <c r="G52" s="40"/>
      <c r="H52" s="127">
        <v>140.377</v>
      </c>
      <c r="I52" s="128">
        <v>86.16736279547791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72155</v>
      </c>
      <c r="D54" s="30">
        <v>68307</v>
      </c>
      <c r="E54" s="30">
        <v>74000</v>
      </c>
      <c r="F54" s="31"/>
      <c r="G54" s="31"/>
      <c r="H54" s="129">
        <v>244.036</v>
      </c>
      <c r="I54" s="129">
        <v>162.657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54111</v>
      </c>
      <c r="D55" s="30">
        <v>54708</v>
      </c>
      <c r="E55" s="30">
        <v>59940</v>
      </c>
      <c r="F55" s="31"/>
      <c r="G55" s="31"/>
      <c r="H55" s="129">
        <v>105.006</v>
      </c>
      <c r="I55" s="129">
        <v>69.634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36022</v>
      </c>
      <c r="D56" s="30">
        <v>35777</v>
      </c>
      <c r="E56" s="30">
        <v>34400</v>
      </c>
      <c r="F56" s="31"/>
      <c r="G56" s="31"/>
      <c r="H56" s="129">
        <v>119.655</v>
      </c>
      <c r="I56" s="129">
        <v>107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71085</v>
      </c>
      <c r="D57" s="30">
        <v>71461</v>
      </c>
      <c r="E57" s="30">
        <v>68884</v>
      </c>
      <c r="F57" s="31"/>
      <c r="G57" s="31"/>
      <c r="H57" s="129">
        <v>229.341</v>
      </c>
      <c r="I57" s="129">
        <v>142.212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65542</v>
      </c>
      <c r="D58" s="30">
        <v>64535</v>
      </c>
      <c r="E58" s="30">
        <v>62947</v>
      </c>
      <c r="F58" s="31"/>
      <c r="G58" s="31"/>
      <c r="H58" s="129">
        <v>197.709</v>
      </c>
      <c r="I58" s="129">
        <v>101.085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298915</v>
      </c>
      <c r="D59" s="38">
        <v>294788</v>
      </c>
      <c r="E59" s="38">
        <v>300171</v>
      </c>
      <c r="F59" s="39">
        <f>IF(D59&gt;0,100*E59/D59,0)</f>
        <v>101.82605804849587</v>
      </c>
      <c r="G59" s="40"/>
      <c r="H59" s="127">
        <v>895.7470000000001</v>
      </c>
      <c r="I59" s="128">
        <v>582.588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1467</v>
      </c>
      <c r="D61" s="30">
        <v>1200</v>
      </c>
      <c r="E61" s="30">
        <v>1600</v>
      </c>
      <c r="F61" s="31"/>
      <c r="G61" s="31"/>
      <c r="H61" s="129">
        <v>5.2</v>
      </c>
      <c r="I61" s="129">
        <v>2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654</v>
      </c>
      <c r="D62" s="30">
        <v>590</v>
      </c>
      <c r="E62" s="30">
        <v>625</v>
      </c>
      <c r="F62" s="31"/>
      <c r="G62" s="31"/>
      <c r="H62" s="129">
        <v>1.157</v>
      </c>
      <c r="I62" s="129">
        <v>0.336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1600</v>
      </c>
      <c r="D63" s="30">
        <v>1560</v>
      </c>
      <c r="E63" s="30">
        <v>2268</v>
      </c>
      <c r="F63" s="31"/>
      <c r="G63" s="31"/>
      <c r="H63" s="129">
        <v>4.303</v>
      </c>
      <c r="I63" s="129">
        <v>0.924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3721</v>
      </c>
      <c r="D64" s="38">
        <v>3350</v>
      </c>
      <c r="E64" s="38">
        <v>4493</v>
      </c>
      <c r="F64" s="39">
        <f>IF(D64&gt;0,100*E64/D64,0)</f>
        <v>134.11940298507463</v>
      </c>
      <c r="G64" s="40"/>
      <c r="H64" s="127">
        <v>10.66</v>
      </c>
      <c r="I64" s="128">
        <v>3.26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5925</v>
      </c>
      <c r="D66" s="38">
        <v>4366</v>
      </c>
      <c r="E66" s="38">
        <v>5211</v>
      </c>
      <c r="F66" s="39">
        <f>IF(D66&gt;0,100*E66/D66,0)</f>
        <v>119.35409986257444</v>
      </c>
      <c r="G66" s="40"/>
      <c r="H66" s="127">
        <v>15.514</v>
      </c>
      <c r="I66" s="128">
        <v>9.303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69106</v>
      </c>
      <c r="D68" s="30">
        <v>78800</v>
      </c>
      <c r="E68" s="30">
        <v>80000</v>
      </c>
      <c r="F68" s="31"/>
      <c r="G68" s="31"/>
      <c r="H68" s="129">
        <v>138.445</v>
      </c>
      <c r="I68" s="129">
        <v>165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5843</v>
      </c>
      <c r="D69" s="30">
        <v>5760</v>
      </c>
      <c r="E69" s="30">
        <v>6000</v>
      </c>
      <c r="F69" s="31"/>
      <c r="G69" s="31"/>
      <c r="H69" s="129">
        <v>9.624</v>
      </c>
      <c r="I69" s="129">
        <v>8.5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74949</v>
      </c>
      <c r="D70" s="38">
        <v>84560</v>
      </c>
      <c r="E70" s="38">
        <v>86000</v>
      </c>
      <c r="F70" s="39">
        <f>IF(D70&gt;0,100*E70/D70,0)</f>
        <v>101.70293282876064</v>
      </c>
      <c r="G70" s="40"/>
      <c r="H70" s="127">
        <v>148.069</v>
      </c>
      <c r="I70" s="128">
        <v>173.5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1915</v>
      </c>
      <c r="D72" s="30">
        <v>1600</v>
      </c>
      <c r="E72" s="30">
        <v>1787</v>
      </c>
      <c r="F72" s="31"/>
      <c r="G72" s="31"/>
      <c r="H72" s="129">
        <v>2.744</v>
      </c>
      <c r="I72" s="129">
        <v>0.521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17150</v>
      </c>
      <c r="D73" s="30">
        <v>22065</v>
      </c>
      <c r="E73" s="30">
        <v>20100</v>
      </c>
      <c r="F73" s="31"/>
      <c r="G73" s="31"/>
      <c r="H73" s="129">
        <v>43.167</v>
      </c>
      <c r="I73" s="129">
        <v>77.65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33418</v>
      </c>
      <c r="D74" s="30">
        <v>38856</v>
      </c>
      <c r="E74" s="30">
        <v>32000</v>
      </c>
      <c r="F74" s="31"/>
      <c r="G74" s="31"/>
      <c r="H74" s="129">
        <v>97.484</v>
      </c>
      <c r="I74" s="129">
        <v>136.454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14558</v>
      </c>
      <c r="D75" s="30">
        <v>11846.28</v>
      </c>
      <c r="E75" s="30">
        <v>11895</v>
      </c>
      <c r="F75" s="31"/>
      <c r="G75" s="31"/>
      <c r="H75" s="129">
        <v>36.975</v>
      </c>
      <c r="I75" s="129">
        <v>13.68187365726355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5728</v>
      </c>
      <c r="D76" s="30">
        <v>6194</v>
      </c>
      <c r="E76" s="30">
        <v>5900</v>
      </c>
      <c r="F76" s="31"/>
      <c r="G76" s="31"/>
      <c r="H76" s="129">
        <v>24.924</v>
      </c>
      <c r="I76" s="129">
        <v>20.44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5860</v>
      </c>
      <c r="D77" s="30">
        <v>3985</v>
      </c>
      <c r="E77" s="30">
        <v>3971</v>
      </c>
      <c r="F77" s="31"/>
      <c r="G77" s="31"/>
      <c r="H77" s="129">
        <v>9.417</v>
      </c>
      <c r="I77" s="129">
        <v>7.985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6718</v>
      </c>
      <c r="D78" s="30">
        <v>8710</v>
      </c>
      <c r="E78" s="30">
        <v>8700</v>
      </c>
      <c r="F78" s="31"/>
      <c r="G78" s="31"/>
      <c r="H78" s="129">
        <v>13.83</v>
      </c>
      <c r="I78" s="129">
        <v>16.035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78778</v>
      </c>
      <c r="D79" s="30">
        <v>92300</v>
      </c>
      <c r="E79" s="30">
        <v>75000</v>
      </c>
      <c r="F79" s="31"/>
      <c r="G79" s="31"/>
      <c r="H79" s="129">
        <v>274.482</v>
      </c>
      <c r="I79" s="129">
        <v>343.246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164125</v>
      </c>
      <c r="D80" s="38">
        <v>185556.28</v>
      </c>
      <c r="E80" s="38">
        <v>159353</v>
      </c>
      <c r="F80" s="39">
        <f>IF(D80&gt;0,100*E80/D80,0)</f>
        <v>85.87852698922397</v>
      </c>
      <c r="G80" s="40"/>
      <c r="H80" s="127">
        <v>503.023</v>
      </c>
      <c r="I80" s="128">
        <v>616.0128736572635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5</v>
      </c>
      <c r="D82" s="30"/>
      <c r="E82" s="30"/>
      <c r="F82" s="31"/>
      <c r="G82" s="31"/>
      <c r="H82" s="129">
        <v>0.008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183</v>
      </c>
      <c r="D83" s="30">
        <v>180</v>
      </c>
      <c r="E83" s="30">
        <v>180</v>
      </c>
      <c r="F83" s="31"/>
      <c r="G83" s="31"/>
      <c r="H83" s="129">
        <v>0.183</v>
      </c>
      <c r="I83" s="129">
        <v>0.18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188</v>
      </c>
      <c r="D84" s="38">
        <v>180</v>
      </c>
      <c r="E84" s="38">
        <v>180</v>
      </c>
      <c r="F84" s="39">
        <f>IF(D84&gt;0,100*E84/D84,0)</f>
        <v>100</v>
      </c>
      <c r="G84" s="40"/>
      <c r="H84" s="127">
        <v>0.191</v>
      </c>
      <c r="I84" s="128">
        <v>0.18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1781580</v>
      </c>
      <c r="D86" s="30">
        <v>1871656.28</v>
      </c>
      <c r="E86" s="30">
        <v>1853843.284593786</v>
      </c>
      <c r="F86" s="31">
        <f>IF(D86&gt;0,100*E86/D86,0)</f>
        <v>99.04827635305912</v>
      </c>
      <c r="G86" s="31"/>
      <c r="H86" s="129">
        <v>6811.661000000001</v>
      </c>
      <c r="I86" s="129">
        <v>5698.594236452742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1781580</v>
      </c>
      <c r="D89" s="53">
        <v>1871656.28</v>
      </c>
      <c r="E89" s="53">
        <v>1853843.284593786</v>
      </c>
      <c r="F89" s="54">
        <f>IF(D89&gt;0,100*E89/D89,0)</f>
        <v>99.04827635305912</v>
      </c>
      <c r="G89" s="40"/>
      <c r="H89" s="132">
        <v>6811.661000000001</v>
      </c>
      <c r="I89" s="133">
        <v>5698.594236452742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7"/>
  <sheetViews>
    <sheetView zoomScalePageLayoutView="70" workbookViewId="0" topLeftCell="A55">
      <selection activeCell="J86" sqref="J8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2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/>
      <c r="E10" s="30"/>
      <c r="F10" s="31"/>
      <c r="G10" s="31"/>
      <c r="H10" s="129">
        <v>0.1</v>
      </c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>
        <v>1</v>
      </c>
      <c r="D13" s="38"/>
      <c r="E13" s="38"/>
      <c r="F13" s="39"/>
      <c r="G13" s="40"/>
      <c r="H13" s="127">
        <v>0.1</v>
      </c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9</v>
      </c>
      <c r="D24" s="38">
        <v>9</v>
      </c>
      <c r="E24" s="38">
        <v>9</v>
      </c>
      <c r="F24" s="39">
        <f>IF(D24&gt;0,100*E24/D24,0)</f>
        <v>100</v>
      </c>
      <c r="G24" s="40"/>
      <c r="H24" s="127">
        <v>3.105</v>
      </c>
      <c r="I24" s="128">
        <v>3.12</v>
      </c>
      <c r="J24" s="128">
        <v>3.2</v>
      </c>
      <c r="K24" s="41">
        <f>IF(I24&gt;0,100*J24/I24,0)</f>
        <v>102.56410256410255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231</v>
      </c>
      <c r="D26" s="38">
        <v>215</v>
      </c>
      <c r="E26" s="38">
        <v>215</v>
      </c>
      <c r="F26" s="39">
        <f>IF(D26&gt;0,100*E26/D26,0)</f>
        <v>100</v>
      </c>
      <c r="G26" s="40"/>
      <c r="H26" s="127">
        <v>69.3</v>
      </c>
      <c r="I26" s="128">
        <v>60</v>
      </c>
      <c r="J26" s="128">
        <v>65</v>
      </c>
      <c r="K26" s="41">
        <f>IF(I26&gt;0,100*J26/I26,0)</f>
        <v>108.33333333333333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11.81</v>
      </c>
      <c r="D39" s="38">
        <v>12</v>
      </c>
      <c r="E39" s="38">
        <v>11.91</v>
      </c>
      <c r="F39" s="39">
        <f>IF(D39&gt;0,100*E39/D39,0)</f>
        <v>99.25</v>
      </c>
      <c r="G39" s="40"/>
      <c r="H39" s="127">
        <v>1.783</v>
      </c>
      <c r="I39" s="128">
        <v>1.753</v>
      </c>
      <c r="J39" s="128">
        <v>1.845</v>
      </c>
      <c r="K39" s="41">
        <f>IF(I39&gt;0,100*J39/I39,0)</f>
        <v>105.24814603536795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65</v>
      </c>
      <c r="D54" s="30">
        <v>64</v>
      </c>
      <c r="E54" s="30">
        <v>65</v>
      </c>
      <c r="F54" s="31"/>
      <c r="G54" s="31"/>
      <c r="H54" s="129">
        <v>18.2</v>
      </c>
      <c r="I54" s="129">
        <v>19.2</v>
      </c>
      <c r="J54" s="129">
        <v>19.5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>
        <v>160</v>
      </c>
      <c r="D56" s="30">
        <v>151</v>
      </c>
      <c r="E56" s="30">
        <v>160</v>
      </c>
      <c r="F56" s="31"/>
      <c r="G56" s="31"/>
      <c r="H56" s="129">
        <v>41.6</v>
      </c>
      <c r="I56" s="129">
        <v>37.8</v>
      </c>
      <c r="J56" s="129">
        <v>42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>
        <v>225</v>
      </c>
      <c r="D59" s="38">
        <v>215</v>
      </c>
      <c r="E59" s="38">
        <v>225</v>
      </c>
      <c r="F59" s="39">
        <f>IF(D59&gt;0,100*E59/D59,0)</f>
        <v>104.65116279069767</v>
      </c>
      <c r="G59" s="40"/>
      <c r="H59" s="127">
        <v>59.8</v>
      </c>
      <c r="I59" s="128">
        <v>57</v>
      </c>
      <c r="J59" s="128">
        <v>61.5</v>
      </c>
      <c r="K59" s="41">
        <f>IF(I59&gt;0,100*J59/I59,0)</f>
        <v>107.89473684210526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>
        <v>3</v>
      </c>
      <c r="D63" s="30">
        <v>3</v>
      </c>
      <c r="E63" s="30">
        <v>3</v>
      </c>
      <c r="F63" s="31"/>
      <c r="G63" s="31"/>
      <c r="H63" s="129">
        <v>0.224</v>
      </c>
      <c r="I63" s="129">
        <v>0.225</v>
      </c>
      <c r="J63" s="129">
        <v>0.225</v>
      </c>
      <c r="K63" s="32"/>
    </row>
    <row r="64" spans="1:11" s="42" customFormat="1" ht="11.25" customHeight="1">
      <c r="A64" s="36" t="s">
        <v>51</v>
      </c>
      <c r="B64" s="37"/>
      <c r="C64" s="38">
        <v>3</v>
      </c>
      <c r="D64" s="38">
        <v>3</v>
      </c>
      <c r="E64" s="38">
        <v>3</v>
      </c>
      <c r="F64" s="39">
        <f>IF(D64&gt;0,100*E64/D64,0)</f>
        <v>100</v>
      </c>
      <c r="G64" s="40"/>
      <c r="H64" s="127">
        <v>0.224</v>
      </c>
      <c r="I64" s="128">
        <v>0.225</v>
      </c>
      <c r="J64" s="128">
        <v>0.225</v>
      </c>
      <c r="K64" s="41">
        <f>IF(I64&gt;0,100*J64/I64,0)</f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8</v>
      </c>
      <c r="F75" s="31"/>
      <c r="G75" s="31"/>
      <c r="H75" s="129">
        <v>0.5</v>
      </c>
      <c r="I75" s="129">
        <v>0.5</v>
      </c>
      <c r="J75" s="129">
        <v>2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9"/>
      <c r="I79" s="129"/>
      <c r="J79" s="129"/>
      <c r="K79" s="32"/>
    </row>
    <row r="80" spans="1:11" s="42" customFormat="1" ht="11.25" customHeight="1">
      <c r="A80" s="43" t="s">
        <v>64</v>
      </c>
      <c r="B80" s="37"/>
      <c r="C80" s="38">
        <v>2</v>
      </c>
      <c r="D80" s="38">
        <v>2</v>
      </c>
      <c r="E80" s="38">
        <v>8</v>
      </c>
      <c r="F80" s="39">
        <f>IF(D80&gt;0,100*E80/D80,0)</f>
        <v>400</v>
      </c>
      <c r="G80" s="40"/>
      <c r="H80" s="127">
        <v>0.5</v>
      </c>
      <c r="I80" s="128">
        <v>0.5</v>
      </c>
      <c r="J80" s="128">
        <v>2</v>
      </c>
      <c r="K80" s="41">
        <f>IF(I80&gt;0,100*J80/I80,0)</f>
        <v>400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0.8</v>
      </c>
      <c r="D83" s="30"/>
      <c r="E83" s="30"/>
      <c r="F83" s="31"/>
      <c r="G83" s="31"/>
      <c r="H83" s="129">
        <v>0.056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0.8</v>
      </c>
      <c r="D84" s="38"/>
      <c r="E84" s="38"/>
      <c r="F84" s="39"/>
      <c r="G84" s="40"/>
      <c r="H84" s="127">
        <v>0.056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483.61</v>
      </c>
      <c r="D86" s="30">
        <v>456</v>
      </c>
      <c r="E86" s="30">
        <v>471.90999999999997</v>
      </c>
      <c r="F86" s="31">
        <f>IF(D86&gt;0,100*E86/D86,0)</f>
        <v>103.4890350877193</v>
      </c>
      <c r="G86" s="31"/>
      <c r="H86" s="129">
        <v>134.868</v>
      </c>
      <c r="I86" s="129">
        <v>122.59799999999998</v>
      </c>
      <c r="J86" s="129">
        <v>133.77</v>
      </c>
      <c r="K86" s="32">
        <f>IF(I86&gt;0,100*J86/I86,0)</f>
        <v>109.11270983213431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483.61</v>
      </c>
      <c r="D89" s="53">
        <v>456</v>
      </c>
      <c r="E89" s="53">
        <v>471.90999999999997</v>
      </c>
      <c r="F89" s="54">
        <f>IF(D89&gt;0,100*E89/D89,0)</f>
        <v>103.4890350877193</v>
      </c>
      <c r="G89" s="40"/>
      <c r="H89" s="132">
        <v>134.868</v>
      </c>
      <c r="I89" s="133">
        <v>122.59799999999998</v>
      </c>
      <c r="J89" s="133">
        <v>133.77</v>
      </c>
      <c r="K89" s="54">
        <f>IF(I89&gt;0,100*J89/I89,0)</f>
        <v>109.11270983213431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7"/>
  <sheetViews>
    <sheetView zoomScalePageLayoutView="70" workbookViewId="0" topLeftCell="A64">
      <selection activeCell="C84" sqref="C84:K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27">
        <v>0.36</v>
      </c>
      <c r="I24" s="128">
        <v>0.35</v>
      </c>
      <c r="J24" s="128">
        <v>0.315</v>
      </c>
      <c r="K24" s="41">
        <f>IF(I24&gt;0,100*J24/I24,0)</f>
        <v>90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46</v>
      </c>
      <c r="D26" s="38">
        <v>47</v>
      </c>
      <c r="E26" s="38">
        <v>47</v>
      </c>
      <c r="F26" s="39">
        <f>IF(D26&gt;0,100*E26/D26,0)</f>
        <v>100</v>
      </c>
      <c r="G26" s="40"/>
      <c r="H26" s="127">
        <v>5.198</v>
      </c>
      <c r="I26" s="128">
        <v>5.3</v>
      </c>
      <c r="J26" s="128">
        <v>5.3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126">
        <v>0.30872</v>
      </c>
      <c r="E39" s="126">
        <v>0.5</v>
      </c>
      <c r="F39" s="39">
        <f>IF(D39&gt;0,100*E39/D39,0)</f>
        <v>161.9590567504535</v>
      </c>
      <c r="G39" s="40"/>
      <c r="H39" s="127"/>
      <c r="I39" s="128">
        <v>0.046</v>
      </c>
      <c r="J39" s="128">
        <v>0.075</v>
      </c>
      <c r="K39" s="41">
        <f>IF(I39&gt;0,100*J39/I39,0)</f>
        <v>163.04347826086956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134">
        <v>0.71</v>
      </c>
      <c r="D47" s="30"/>
      <c r="E47" s="30"/>
      <c r="F47" s="31"/>
      <c r="G47" s="31"/>
      <c r="H47" s="129">
        <v>0.144</v>
      </c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134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134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126">
        <v>0.71</v>
      </c>
      <c r="D50" s="38"/>
      <c r="E50" s="38"/>
      <c r="F50" s="39"/>
      <c r="G50" s="40"/>
      <c r="H50" s="127">
        <v>0.144</v>
      </c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12</v>
      </c>
      <c r="D54" s="30">
        <v>12</v>
      </c>
      <c r="E54" s="30">
        <v>12</v>
      </c>
      <c r="F54" s="31"/>
      <c r="G54" s="31"/>
      <c r="H54" s="129">
        <v>3</v>
      </c>
      <c r="I54" s="129">
        <v>3</v>
      </c>
      <c r="J54" s="129">
        <v>3</v>
      </c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>
        <v>27</v>
      </c>
      <c r="D56" s="30">
        <v>21.5</v>
      </c>
      <c r="E56" s="30">
        <v>22</v>
      </c>
      <c r="F56" s="31"/>
      <c r="G56" s="31"/>
      <c r="H56" s="129">
        <v>5.94</v>
      </c>
      <c r="I56" s="129">
        <v>6.3</v>
      </c>
      <c r="J56" s="129">
        <v>6.2</v>
      </c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>
        <v>39</v>
      </c>
      <c r="D59" s="38">
        <v>33.5</v>
      </c>
      <c r="E59" s="38">
        <v>34</v>
      </c>
      <c r="F59" s="39">
        <f>IF(D59&gt;0,100*E59/D59,0)</f>
        <v>101.49253731343283</v>
      </c>
      <c r="G59" s="40"/>
      <c r="H59" s="127">
        <v>8.940000000000001</v>
      </c>
      <c r="I59" s="128">
        <v>9.3</v>
      </c>
      <c r="J59" s="128">
        <v>9.2</v>
      </c>
      <c r="K59" s="41">
        <f>IF(I59&gt;0,100*J59/I59,0)</f>
        <v>98.92473118279568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</v>
      </c>
      <c r="D72" s="30">
        <v>1</v>
      </c>
      <c r="E72" s="30">
        <v>1</v>
      </c>
      <c r="F72" s="31"/>
      <c r="G72" s="31"/>
      <c r="H72" s="129">
        <v>0.11</v>
      </c>
      <c r="I72" s="129">
        <v>0.11</v>
      </c>
      <c r="J72" s="129">
        <v>0.11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>
        <v>2</v>
      </c>
      <c r="D75" s="30">
        <v>2</v>
      </c>
      <c r="E75" s="30">
        <v>15</v>
      </c>
      <c r="F75" s="31"/>
      <c r="G75" s="31"/>
      <c r="H75" s="129">
        <v>0.086</v>
      </c>
      <c r="I75" s="129">
        <v>0.086</v>
      </c>
      <c r="J75" s="129">
        <v>0.63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9"/>
      <c r="I79" s="129"/>
      <c r="J79" s="129"/>
      <c r="K79" s="32"/>
    </row>
    <row r="80" spans="1:11" s="42" customFormat="1" ht="11.25" customHeight="1">
      <c r="A80" s="43" t="s">
        <v>64</v>
      </c>
      <c r="B80" s="37"/>
      <c r="C80" s="38">
        <v>3</v>
      </c>
      <c r="D80" s="38">
        <v>3</v>
      </c>
      <c r="E80" s="38">
        <v>16</v>
      </c>
      <c r="F80" s="39">
        <f>IF(D80&gt;0,100*E80/D80,0)</f>
        <v>533.3333333333334</v>
      </c>
      <c r="G80" s="40"/>
      <c r="H80" s="127">
        <v>0.196</v>
      </c>
      <c r="I80" s="128">
        <v>0.196</v>
      </c>
      <c r="J80" s="128">
        <v>0.74</v>
      </c>
      <c r="K80" s="41">
        <f>IF(I80&gt;0,100*J80/I80,0)</f>
        <v>377.55102040816325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89.71000000000001</v>
      </c>
      <c r="D86" s="30">
        <v>84.80872</v>
      </c>
      <c r="E86" s="30">
        <v>98.5</v>
      </c>
      <c r="F86" s="31">
        <f>IF(D86&gt;0,100*E86/D86,0)</f>
        <v>116.14371729699494</v>
      </c>
      <c r="G86" s="31"/>
      <c r="H86" s="129">
        <v>14.838000000000003</v>
      </c>
      <c r="I86" s="129">
        <v>15.192</v>
      </c>
      <c r="J86" s="129">
        <v>15.63</v>
      </c>
      <c r="K86" s="32">
        <f>IF(I86&gt;0,100*J86/I86,0)</f>
        <v>102.88309636650868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89.71000000000001</v>
      </c>
      <c r="D89" s="53">
        <v>84.80872</v>
      </c>
      <c r="E89" s="53">
        <v>98.5</v>
      </c>
      <c r="F89" s="54">
        <f>IF(D89&gt;0,100*E89/D89,0)</f>
        <v>116.14371729699494</v>
      </c>
      <c r="G89" s="40"/>
      <c r="H89" s="132">
        <v>14.838000000000003</v>
      </c>
      <c r="I89" s="133">
        <v>15.192</v>
      </c>
      <c r="J89" s="133">
        <v>15.63</v>
      </c>
      <c r="K89" s="54">
        <f>IF(I89&gt;0,100*J89/I89,0)</f>
        <v>102.88309636650868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7"/>
  <sheetViews>
    <sheetView zoomScalePageLayoutView="70" workbookViewId="0" topLeftCell="A1">
      <selection activeCell="L9" sqref="L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>
        <v>1</v>
      </c>
      <c r="F17" s="39">
        <f>IF(D17&gt;0,100*E17/D17,0)</f>
        <v>100</v>
      </c>
      <c r="G17" s="40"/>
      <c r="H17" s="127">
        <v>0.012</v>
      </c>
      <c r="I17" s="128">
        <v>0.006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>
        <v>1</v>
      </c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>
        <v>1</v>
      </c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6</v>
      </c>
      <c r="D58" s="30">
        <v>6</v>
      </c>
      <c r="E58" s="30">
        <v>6</v>
      </c>
      <c r="F58" s="31"/>
      <c r="G58" s="31"/>
      <c r="H58" s="129">
        <v>0.07</v>
      </c>
      <c r="I58" s="129">
        <v>0.069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6</v>
      </c>
      <c r="D59" s="38">
        <v>6</v>
      </c>
      <c r="E59" s="38">
        <v>6</v>
      </c>
      <c r="F59" s="39">
        <f>IF(D59&gt;0,100*E59/D59,0)</f>
        <v>100</v>
      </c>
      <c r="G59" s="40"/>
      <c r="H59" s="127">
        <v>0.07</v>
      </c>
      <c r="I59" s="128">
        <v>0.069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</v>
      </c>
      <c r="D61" s="30">
        <v>1</v>
      </c>
      <c r="E61" s="30"/>
      <c r="F61" s="31"/>
      <c r="G61" s="31"/>
      <c r="H61" s="129">
        <v>0.015</v>
      </c>
      <c r="I61" s="129">
        <v>0.015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</v>
      </c>
      <c r="D62" s="30"/>
      <c r="E62" s="30"/>
      <c r="F62" s="31"/>
      <c r="G62" s="31"/>
      <c r="H62" s="129">
        <v>0.015</v>
      </c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2</v>
      </c>
      <c r="D64" s="38">
        <v>1</v>
      </c>
      <c r="E64" s="38"/>
      <c r="F64" s="39"/>
      <c r="G64" s="40"/>
      <c r="H64" s="127">
        <v>0.03</v>
      </c>
      <c r="I64" s="128">
        <v>0.015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/>
      <c r="J73" s="129"/>
      <c r="K73" s="32"/>
    </row>
    <row r="74" spans="1:11" s="33" customFormat="1" ht="11.25" customHeight="1">
      <c r="A74" s="35" t="s">
        <v>58</v>
      </c>
      <c r="B74" s="29"/>
      <c r="C74" s="30">
        <v>21</v>
      </c>
      <c r="D74" s="30">
        <v>25</v>
      </c>
      <c r="E74" s="30">
        <v>25</v>
      </c>
      <c r="F74" s="31"/>
      <c r="G74" s="31"/>
      <c r="H74" s="129">
        <v>0.252</v>
      </c>
      <c r="I74" s="129">
        <v>0.3</v>
      </c>
      <c r="J74" s="12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/>
      <c r="I75" s="129"/>
      <c r="J75" s="129"/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/>
      <c r="I76" s="129"/>
      <c r="J76" s="129"/>
      <c r="K76" s="32"/>
    </row>
    <row r="77" spans="1:11" s="33" customFormat="1" ht="11.25" customHeight="1">
      <c r="A77" s="35" t="s">
        <v>61</v>
      </c>
      <c r="B77" s="29"/>
      <c r="C77" s="30">
        <v>2</v>
      </c>
      <c r="D77" s="30">
        <v>2</v>
      </c>
      <c r="E77" s="30">
        <v>1</v>
      </c>
      <c r="F77" s="31"/>
      <c r="G77" s="31"/>
      <c r="H77" s="129">
        <v>0.022</v>
      </c>
      <c r="I77" s="129">
        <v>0.021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12</v>
      </c>
      <c r="D78" s="30">
        <v>12</v>
      </c>
      <c r="E78" s="30">
        <v>12</v>
      </c>
      <c r="F78" s="31"/>
      <c r="G78" s="31"/>
      <c r="H78" s="129">
        <v>0.132</v>
      </c>
      <c r="I78" s="129">
        <v>0.132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5</v>
      </c>
      <c r="D79" s="30">
        <v>10</v>
      </c>
      <c r="E79" s="30">
        <v>10</v>
      </c>
      <c r="F79" s="31"/>
      <c r="G79" s="31"/>
      <c r="H79" s="129">
        <v>0.048</v>
      </c>
      <c r="I79" s="129">
        <v>0.1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40</v>
      </c>
      <c r="D80" s="38">
        <v>49</v>
      </c>
      <c r="E80" s="38">
        <v>48</v>
      </c>
      <c r="F80" s="39">
        <f>IF(D80&gt;0,100*E80/D80,0)</f>
        <v>97.95918367346938</v>
      </c>
      <c r="G80" s="40"/>
      <c r="H80" s="127">
        <v>0.454</v>
      </c>
      <c r="I80" s="128">
        <v>0.553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/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49</v>
      </c>
      <c r="D86" s="30">
        <v>57</v>
      </c>
      <c r="E86" s="30">
        <v>56</v>
      </c>
      <c r="F86" s="31">
        <f>IF(D86&gt;0,100*E86/D86,0)</f>
        <v>98.24561403508773</v>
      </c>
      <c r="G86" s="31"/>
      <c r="H86" s="129">
        <v>0.5660000000000001</v>
      </c>
      <c r="I86" s="129">
        <v>0.643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49</v>
      </c>
      <c r="D89" s="53">
        <v>57</v>
      </c>
      <c r="E89" s="53">
        <v>56</v>
      </c>
      <c r="F89" s="54">
        <f>IF(D89&gt;0,100*E89/D89,0)</f>
        <v>98.24561403508773</v>
      </c>
      <c r="G89" s="40"/>
      <c r="H89" s="132">
        <v>0.5660000000000001</v>
      </c>
      <c r="I89" s="133">
        <v>0.643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7"/>
  <sheetViews>
    <sheetView zoomScalePageLayoutView="70" workbookViewId="0" topLeftCell="A1">
      <selection activeCell="C22" sqref="C22:K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</v>
      </c>
      <c r="D9" s="30">
        <v>1.1435600023844685</v>
      </c>
      <c r="E9" s="30"/>
      <c r="F9" s="31"/>
      <c r="G9" s="31"/>
      <c r="H9" s="129">
        <v>0.077</v>
      </c>
      <c r="I9" s="129">
        <v>0.06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1</v>
      </c>
      <c r="D10" s="30">
        <v>1</v>
      </c>
      <c r="E10" s="30">
        <v>1</v>
      </c>
      <c r="F10" s="31"/>
      <c r="G10" s="31"/>
      <c r="H10" s="129">
        <v>0.069</v>
      </c>
      <c r="I10" s="129">
        <v>0.06886</v>
      </c>
      <c r="J10" s="129">
        <v>0.069</v>
      </c>
      <c r="K10" s="32"/>
    </row>
    <row r="11" spans="1:11" s="33" customFormat="1" ht="11.25" customHeight="1">
      <c r="A11" s="28" t="s">
        <v>10</v>
      </c>
      <c r="B11" s="29"/>
      <c r="C11" s="30">
        <v>1</v>
      </c>
      <c r="D11" s="30"/>
      <c r="E11" s="30"/>
      <c r="F11" s="31"/>
      <c r="G11" s="31"/>
      <c r="H11" s="129">
        <v>0.075</v>
      </c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>
        <v>3</v>
      </c>
      <c r="D12" s="30"/>
      <c r="E12" s="30"/>
      <c r="F12" s="31"/>
      <c r="G12" s="31"/>
      <c r="H12" s="129">
        <v>0.226</v>
      </c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>
        <v>6</v>
      </c>
      <c r="D13" s="38">
        <v>2.1435600023844685</v>
      </c>
      <c r="E13" s="38">
        <v>1</v>
      </c>
      <c r="F13" s="39">
        <f>IF(D13&gt;0,100*E13/D13,0)</f>
        <v>46.65136496704608</v>
      </c>
      <c r="G13" s="40"/>
      <c r="H13" s="127">
        <v>0.44700000000000006</v>
      </c>
      <c r="I13" s="128">
        <v>0.12886</v>
      </c>
      <c r="J13" s="128">
        <v>0.069</v>
      </c>
      <c r="K13" s="41">
        <f>IF(I13&gt;0,100*J13/I13,0)</f>
        <v>53.54648455688344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>
        <v>1</v>
      </c>
      <c r="F15" s="39"/>
      <c r="G15" s="40"/>
      <c r="H15" s="127"/>
      <c r="I15" s="128"/>
      <c r="J15" s="128">
        <v>0.01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</v>
      </c>
      <c r="D17" s="38">
        <v>1</v>
      </c>
      <c r="E17" s="38">
        <v>1</v>
      </c>
      <c r="F17" s="39">
        <f>IF(D17&gt;0,100*E17/D17,0)</f>
        <v>100</v>
      </c>
      <c r="G17" s="40"/>
      <c r="H17" s="127">
        <v>0.007</v>
      </c>
      <c r="I17" s="128">
        <v>0.007</v>
      </c>
      <c r="J17" s="128">
        <v>0.007</v>
      </c>
      <c r="K17" s="41">
        <f>IF(I17&gt;0,100*J17/I17,0)</f>
        <v>100.00000000000001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89</v>
      </c>
      <c r="D24" s="38">
        <v>90</v>
      </c>
      <c r="E24" s="38">
        <v>127</v>
      </c>
      <c r="F24" s="39">
        <f>IF(D24&gt;0,100*E24/D24,0)</f>
        <v>141.11111111111111</v>
      </c>
      <c r="G24" s="40"/>
      <c r="H24" s="127">
        <v>4.183</v>
      </c>
      <c r="I24" s="128">
        <v>4.29124</v>
      </c>
      <c r="J24" s="128">
        <v>7.448</v>
      </c>
      <c r="K24" s="41">
        <f>IF(I24&gt;0,100*J24/I24,0)</f>
        <v>173.56288625199244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8</v>
      </c>
      <c r="D26" s="38">
        <v>7</v>
      </c>
      <c r="E26" s="38">
        <v>5</v>
      </c>
      <c r="F26" s="39">
        <f>IF(D26&gt;0,100*E26/D26,0)</f>
        <v>71.42857142857143</v>
      </c>
      <c r="G26" s="40"/>
      <c r="H26" s="127">
        <v>0.296</v>
      </c>
      <c r="I26" s="128">
        <v>0.27</v>
      </c>
      <c r="J26" s="128">
        <v>0.2</v>
      </c>
      <c r="K26" s="41">
        <f>IF(I26&gt;0,100*J26/I26,0)</f>
        <v>74.07407407407408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>
        <v>14</v>
      </c>
      <c r="D30" s="30">
        <v>17</v>
      </c>
      <c r="E30" s="30">
        <v>10</v>
      </c>
      <c r="F30" s="31"/>
      <c r="G30" s="31"/>
      <c r="H30" s="129">
        <v>0.559</v>
      </c>
      <c r="I30" s="129">
        <v>0.52</v>
      </c>
      <c r="J30" s="129">
        <v>0.407</v>
      </c>
      <c r="K30" s="32"/>
    </row>
    <row r="31" spans="1:11" s="42" customFormat="1" ht="11.25" customHeight="1">
      <c r="A31" s="43" t="s">
        <v>24</v>
      </c>
      <c r="B31" s="37"/>
      <c r="C31" s="38">
        <v>14</v>
      </c>
      <c r="D31" s="38">
        <v>17</v>
      </c>
      <c r="E31" s="38">
        <v>10</v>
      </c>
      <c r="F31" s="39">
        <f>IF(D31&gt;0,100*E31/D31,0)</f>
        <v>58.8235294117647</v>
      </c>
      <c r="G31" s="40"/>
      <c r="H31" s="127">
        <v>0.559</v>
      </c>
      <c r="I31" s="128">
        <v>0.52</v>
      </c>
      <c r="J31" s="128">
        <v>0.407</v>
      </c>
      <c r="K31" s="41">
        <f>IF(I31&gt;0,100*J31/I31,0)</f>
        <v>78.26923076923076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73</v>
      </c>
      <c r="D33" s="30">
        <v>70</v>
      </c>
      <c r="E33" s="30">
        <v>60</v>
      </c>
      <c r="F33" s="31"/>
      <c r="G33" s="31"/>
      <c r="H33" s="129">
        <v>2.096</v>
      </c>
      <c r="I33" s="129">
        <v>1.8</v>
      </c>
      <c r="J33" s="129">
        <v>1.377</v>
      </c>
      <c r="K33" s="32"/>
    </row>
    <row r="34" spans="1:11" s="33" customFormat="1" ht="11.25" customHeight="1">
      <c r="A34" s="35" t="s">
        <v>26</v>
      </c>
      <c r="B34" s="29"/>
      <c r="C34" s="30">
        <v>38</v>
      </c>
      <c r="D34" s="30">
        <v>38</v>
      </c>
      <c r="E34" s="30">
        <v>38</v>
      </c>
      <c r="F34" s="31"/>
      <c r="G34" s="31"/>
      <c r="H34" s="129">
        <v>0.997</v>
      </c>
      <c r="I34" s="129">
        <v>0.997</v>
      </c>
      <c r="J34" s="129">
        <v>1</v>
      </c>
      <c r="K34" s="32"/>
    </row>
    <row r="35" spans="1:11" s="33" customFormat="1" ht="11.25" customHeight="1">
      <c r="A35" s="35" t="s">
        <v>27</v>
      </c>
      <c r="B35" s="29"/>
      <c r="C35" s="30">
        <v>51</v>
      </c>
      <c r="D35" s="30">
        <v>50</v>
      </c>
      <c r="E35" s="30">
        <v>45</v>
      </c>
      <c r="F35" s="31"/>
      <c r="G35" s="31"/>
      <c r="H35" s="129">
        <v>1.212</v>
      </c>
      <c r="I35" s="129">
        <v>1.2</v>
      </c>
      <c r="J35" s="129">
        <v>1.1</v>
      </c>
      <c r="K35" s="32"/>
    </row>
    <row r="36" spans="1:11" s="33" customFormat="1" ht="11.25" customHeight="1">
      <c r="A36" s="35" t="s">
        <v>28</v>
      </c>
      <c r="B36" s="29"/>
      <c r="C36" s="30">
        <v>85</v>
      </c>
      <c r="D36" s="30">
        <v>85</v>
      </c>
      <c r="E36" s="30">
        <v>84</v>
      </c>
      <c r="F36" s="31"/>
      <c r="G36" s="31"/>
      <c r="H36" s="129">
        <v>2.108</v>
      </c>
      <c r="I36" s="129">
        <v>2.108</v>
      </c>
      <c r="J36" s="129">
        <v>2.112</v>
      </c>
      <c r="K36" s="32"/>
    </row>
    <row r="37" spans="1:11" s="42" customFormat="1" ht="11.25" customHeight="1">
      <c r="A37" s="36" t="s">
        <v>29</v>
      </c>
      <c r="B37" s="37"/>
      <c r="C37" s="38">
        <v>247</v>
      </c>
      <c r="D37" s="38">
        <v>243</v>
      </c>
      <c r="E37" s="38">
        <v>227</v>
      </c>
      <c r="F37" s="39">
        <f>IF(D37&gt;0,100*E37/D37,0)</f>
        <v>93.4156378600823</v>
      </c>
      <c r="G37" s="40"/>
      <c r="H37" s="127">
        <v>6.413</v>
      </c>
      <c r="I37" s="128">
        <v>6.105</v>
      </c>
      <c r="J37" s="128">
        <v>5.589</v>
      </c>
      <c r="K37" s="41">
        <f>IF(I37&gt;0,100*J37/I37,0)</f>
        <v>91.54791154791155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36</v>
      </c>
      <c r="D39" s="38">
        <v>36</v>
      </c>
      <c r="E39" s="38">
        <v>23</v>
      </c>
      <c r="F39" s="39">
        <f>IF(D39&gt;0,100*E39/D39,0)</f>
        <v>63.888888888888886</v>
      </c>
      <c r="G39" s="40"/>
      <c r="H39" s="127">
        <v>0.829</v>
      </c>
      <c r="I39" s="128">
        <v>0.83</v>
      </c>
      <c r="J39" s="128">
        <v>0.91</v>
      </c>
      <c r="K39" s="41">
        <f>IF(I39&gt;0,100*J39/I39,0)</f>
        <v>109.63855421686748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/>
      <c r="E41" s="30"/>
      <c r="F41" s="31"/>
      <c r="G41" s="31"/>
      <c r="H41" s="129">
        <v>0.025</v>
      </c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>
        <v>12</v>
      </c>
      <c r="D46" s="30">
        <v>12</v>
      </c>
      <c r="E46" s="30">
        <v>10</v>
      </c>
      <c r="F46" s="31"/>
      <c r="G46" s="31"/>
      <c r="H46" s="129">
        <v>0.18</v>
      </c>
      <c r="I46" s="129">
        <v>0.18</v>
      </c>
      <c r="J46" s="129">
        <v>0.15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14</v>
      </c>
      <c r="D50" s="38">
        <v>12</v>
      </c>
      <c r="E50" s="38">
        <v>10</v>
      </c>
      <c r="F50" s="39">
        <f>IF(D50&gt;0,100*E50/D50,0)</f>
        <v>83.33333333333333</v>
      </c>
      <c r="G50" s="40"/>
      <c r="H50" s="127">
        <v>0.205</v>
      </c>
      <c r="I50" s="128">
        <v>0.18</v>
      </c>
      <c r="J50" s="128">
        <v>0.15</v>
      </c>
      <c r="K50" s="41">
        <f>IF(I50&gt;0,100*J50/I50,0)</f>
        <v>83.33333333333334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</v>
      </c>
      <c r="D52" s="38">
        <v>1</v>
      </c>
      <c r="E52" s="38">
        <v>1</v>
      </c>
      <c r="F52" s="39">
        <f>IF(D52&gt;0,100*E52/D52,0)</f>
        <v>100</v>
      </c>
      <c r="G52" s="40"/>
      <c r="H52" s="127">
        <v>0.03</v>
      </c>
      <c r="I52" s="128">
        <v>0.03</v>
      </c>
      <c r="J52" s="128">
        <v>0.03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5</v>
      </c>
      <c r="D54" s="30">
        <v>25</v>
      </c>
      <c r="E54" s="30">
        <v>20</v>
      </c>
      <c r="F54" s="31"/>
      <c r="G54" s="31"/>
      <c r="H54" s="129">
        <v>0.105</v>
      </c>
      <c r="I54" s="129">
        <v>0.625</v>
      </c>
      <c r="J54" s="129">
        <v>0.54</v>
      </c>
      <c r="K54" s="32"/>
    </row>
    <row r="55" spans="1:11" s="33" customFormat="1" ht="11.25" customHeight="1">
      <c r="A55" s="35" t="s">
        <v>43</v>
      </c>
      <c r="B55" s="29"/>
      <c r="C55" s="30">
        <v>50</v>
      </c>
      <c r="D55" s="30">
        <v>47</v>
      </c>
      <c r="E55" s="30">
        <v>50</v>
      </c>
      <c r="F55" s="31"/>
      <c r="G55" s="31"/>
      <c r="H55" s="129">
        <v>1.5</v>
      </c>
      <c r="I55" s="129">
        <v>1.41</v>
      </c>
      <c r="J55" s="129">
        <v>1.5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>
        <v>5</v>
      </c>
      <c r="D58" s="30">
        <v>12</v>
      </c>
      <c r="E58" s="30">
        <v>12</v>
      </c>
      <c r="F58" s="31"/>
      <c r="G58" s="31"/>
      <c r="H58" s="129">
        <v>0.098</v>
      </c>
      <c r="I58" s="129">
        <v>0.234</v>
      </c>
      <c r="J58" s="129">
        <v>0.234</v>
      </c>
      <c r="K58" s="32"/>
    </row>
    <row r="59" spans="1:11" s="42" customFormat="1" ht="11.25" customHeight="1">
      <c r="A59" s="36" t="s">
        <v>47</v>
      </c>
      <c r="B59" s="37"/>
      <c r="C59" s="38">
        <v>60</v>
      </c>
      <c r="D59" s="38">
        <v>84</v>
      </c>
      <c r="E59" s="38">
        <v>82</v>
      </c>
      <c r="F59" s="39">
        <f>IF(D59&gt;0,100*E59/D59,0)</f>
        <v>97.61904761904762</v>
      </c>
      <c r="G59" s="40"/>
      <c r="H59" s="127">
        <v>1.703</v>
      </c>
      <c r="I59" s="128">
        <v>2.269</v>
      </c>
      <c r="J59" s="128">
        <v>2.274</v>
      </c>
      <c r="K59" s="41">
        <f>IF(I59&gt;0,100*J59/I59,0)</f>
        <v>100.220361392684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76</v>
      </c>
      <c r="D61" s="30">
        <v>55</v>
      </c>
      <c r="E61" s="30">
        <v>55</v>
      </c>
      <c r="F61" s="31"/>
      <c r="G61" s="31"/>
      <c r="H61" s="129">
        <v>3.48</v>
      </c>
      <c r="I61" s="129">
        <v>2.4</v>
      </c>
      <c r="J61" s="129">
        <v>3.54</v>
      </c>
      <c r="K61" s="32"/>
    </row>
    <row r="62" spans="1:11" s="33" customFormat="1" ht="11.25" customHeight="1">
      <c r="A62" s="35" t="s">
        <v>49</v>
      </c>
      <c r="B62" s="29"/>
      <c r="C62" s="30">
        <v>69</v>
      </c>
      <c r="D62" s="30">
        <v>70</v>
      </c>
      <c r="E62" s="30">
        <v>70</v>
      </c>
      <c r="F62" s="31"/>
      <c r="G62" s="31"/>
      <c r="H62" s="129">
        <v>1.318</v>
      </c>
      <c r="I62" s="129">
        <v>1.337</v>
      </c>
      <c r="J62" s="129">
        <v>1.34</v>
      </c>
      <c r="K62" s="32"/>
    </row>
    <row r="63" spans="1:11" s="33" customFormat="1" ht="11.25" customHeight="1">
      <c r="A63" s="35" t="s">
        <v>50</v>
      </c>
      <c r="B63" s="29"/>
      <c r="C63" s="30">
        <v>63</v>
      </c>
      <c r="D63" s="30">
        <v>63</v>
      </c>
      <c r="E63" s="30">
        <v>104</v>
      </c>
      <c r="F63" s="31"/>
      <c r="G63" s="31"/>
      <c r="H63" s="129">
        <v>3.09</v>
      </c>
      <c r="I63" s="129">
        <v>4.4</v>
      </c>
      <c r="J63" s="129">
        <v>5.73</v>
      </c>
      <c r="K63" s="32"/>
    </row>
    <row r="64" spans="1:11" s="42" customFormat="1" ht="11.25" customHeight="1">
      <c r="A64" s="36" t="s">
        <v>51</v>
      </c>
      <c r="B64" s="37"/>
      <c r="C64" s="38">
        <v>208</v>
      </c>
      <c r="D64" s="38">
        <v>188</v>
      </c>
      <c r="E64" s="38">
        <v>229</v>
      </c>
      <c r="F64" s="39">
        <f>IF(D64&gt;0,100*E64/D64,0)</f>
        <v>121.80851063829788</v>
      </c>
      <c r="G64" s="40"/>
      <c r="H64" s="127">
        <v>7.888</v>
      </c>
      <c r="I64" s="128">
        <v>8.137</v>
      </c>
      <c r="J64" s="128">
        <v>10.61</v>
      </c>
      <c r="K64" s="41">
        <f>IF(I64&gt;0,100*J64/I64,0)</f>
        <v>130.39203637704313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54</v>
      </c>
      <c r="D66" s="38">
        <v>54</v>
      </c>
      <c r="E66" s="38">
        <v>49</v>
      </c>
      <c r="F66" s="39">
        <f>IF(D66&gt;0,100*E66/D66,0)</f>
        <v>90.74074074074075</v>
      </c>
      <c r="G66" s="40"/>
      <c r="H66" s="127">
        <v>2.052</v>
      </c>
      <c r="I66" s="128">
        <v>2.052</v>
      </c>
      <c r="J66" s="128">
        <v>1.848</v>
      </c>
      <c r="K66" s="41">
        <f>IF(I66&gt;0,100*J66/I66,0)</f>
        <v>90.05847953216374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67</v>
      </c>
      <c r="D68" s="30">
        <v>70</v>
      </c>
      <c r="E68" s="30">
        <v>70</v>
      </c>
      <c r="F68" s="31"/>
      <c r="G68" s="31"/>
      <c r="H68" s="129">
        <v>4.824</v>
      </c>
      <c r="I68" s="129">
        <v>5</v>
      </c>
      <c r="J68" s="129">
        <v>5</v>
      </c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>
        <v>67</v>
      </c>
      <c r="D70" s="38">
        <v>70</v>
      </c>
      <c r="E70" s="38">
        <v>70</v>
      </c>
      <c r="F70" s="39">
        <f>IF(D70&gt;0,100*E70/D70,0)</f>
        <v>100</v>
      </c>
      <c r="G70" s="40"/>
      <c r="H70" s="127">
        <v>4.824</v>
      </c>
      <c r="I70" s="128">
        <v>5</v>
      </c>
      <c r="J70" s="128">
        <v>5</v>
      </c>
      <c r="K70" s="41">
        <f>IF(I70&gt;0,100*J70/I70,0)</f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2006</v>
      </c>
      <c r="D72" s="30">
        <v>1851</v>
      </c>
      <c r="E72" s="30">
        <v>1908</v>
      </c>
      <c r="F72" s="31"/>
      <c r="G72" s="31"/>
      <c r="H72" s="129">
        <v>145.972</v>
      </c>
      <c r="I72" s="129">
        <v>150.066</v>
      </c>
      <c r="J72" s="129">
        <v>150.066</v>
      </c>
      <c r="K72" s="32"/>
    </row>
    <row r="73" spans="1:11" s="33" customFormat="1" ht="11.25" customHeight="1">
      <c r="A73" s="35" t="s">
        <v>57</v>
      </c>
      <c r="B73" s="29"/>
      <c r="C73" s="30">
        <v>380</v>
      </c>
      <c r="D73" s="30">
        <v>380</v>
      </c>
      <c r="E73" s="30">
        <v>150</v>
      </c>
      <c r="F73" s="31"/>
      <c r="G73" s="31"/>
      <c r="H73" s="129">
        <v>11.925</v>
      </c>
      <c r="I73" s="129">
        <v>11.85</v>
      </c>
      <c r="J73" s="129">
        <v>6</v>
      </c>
      <c r="K73" s="32"/>
    </row>
    <row r="74" spans="1:11" s="33" customFormat="1" ht="11.25" customHeight="1">
      <c r="A74" s="35" t="s">
        <v>58</v>
      </c>
      <c r="B74" s="29"/>
      <c r="C74" s="30">
        <v>68</v>
      </c>
      <c r="D74" s="30">
        <v>70</v>
      </c>
      <c r="E74" s="30">
        <v>70</v>
      </c>
      <c r="F74" s="31"/>
      <c r="G74" s="31"/>
      <c r="H74" s="129">
        <v>1.852</v>
      </c>
      <c r="I74" s="129">
        <v>1.925</v>
      </c>
      <c r="J74" s="129">
        <v>1.925</v>
      </c>
      <c r="K74" s="32"/>
    </row>
    <row r="75" spans="1:11" s="33" customFormat="1" ht="11.25" customHeight="1">
      <c r="A75" s="35" t="s">
        <v>59</v>
      </c>
      <c r="B75" s="29"/>
      <c r="C75" s="30">
        <v>77</v>
      </c>
      <c r="D75" s="30">
        <v>77</v>
      </c>
      <c r="E75" s="30">
        <v>98</v>
      </c>
      <c r="F75" s="31"/>
      <c r="G75" s="31"/>
      <c r="H75" s="129">
        <v>3.175</v>
      </c>
      <c r="I75" s="129">
        <v>3.175</v>
      </c>
      <c r="J75" s="129">
        <v>4.079019000000001</v>
      </c>
      <c r="K75" s="32"/>
    </row>
    <row r="76" spans="1:11" s="33" customFormat="1" ht="11.25" customHeight="1">
      <c r="A76" s="35" t="s">
        <v>60</v>
      </c>
      <c r="B76" s="29"/>
      <c r="C76" s="30">
        <v>5</v>
      </c>
      <c r="D76" s="30">
        <v>6</v>
      </c>
      <c r="E76" s="30">
        <v>10</v>
      </c>
      <c r="F76" s="31"/>
      <c r="G76" s="31"/>
      <c r="H76" s="129">
        <v>0.145</v>
      </c>
      <c r="I76" s="129">
        <v>0.15</v>
      </c>
      <c r="J76" s="129">
        <v>0.27</v>
      </c>
      <c r="K76" s="32"/>
    </row>
    <row r="77" spans="1:11" s="33" customFormat="1" ht="11.25" customHeight="1">
      <c r="A77" s="35" t="s">
        <v>61</v>
      </c>
      <c r="B77" s="29"/>
      <c r="C77" s="30">
        <v>64</v>
      </c>
      <c r="D77" s="30">
        <v>64</v>
      </c>
      <c r="E77" s="30">
        <v>67</v>
      </c>
      <c r="F77" s="31"/>
      <c r="G77" s="31"/>
      <c r="H77" s="129">
        <v>1.76</v>
      </c>
      <c r="I77" s="129">
        <v>2.7</v>
      </c>
      <c r="J77" s="129">
        <v>2</v>
      </c>
      <c r="K77" s="32"/>
    </row>
    <row r="78" spans="1:11" s="33" customFormat="1" ht="11.25" customHeight="1">
      <c r="A78" s="35" t="s">
        <v>62</v>
      </c>
      <c r="B78" s="29"/>
      <c r="C78" s="30">
        <v>153</v>
      </c>
      <c r="D78" s="30">
        <v>153</v>
      </c>
      <c r="E78" s="30">
        <v>150</v>
      </c>
      <c r="F78" s="31"/>
      <c r="G78" s="31"/>
      <c r="H78" s="129">
        <v>8.139</v>
      </c>
      <c r="I78" s="129">
        <v>8.14</v>
      </c>
      <c r="J78" s="129">
        <v>8</v>
      </c>
      <c r="K78" s="32"/>
    </row>
    <row r="79" spans="1:11" s="33" customFormat="1" ht="11.25" customHeight="1">
      <c r="A79" s="35" t="s">
        <v>63</v>
      </c>
      <c r="B79" s="29"/>
      <c r="C79" s="30">
        <v>28</v>
      </c>
      <c r="D79" s="30">
        <v>20</v>
      </c>
      <c r="E79" s="30">
        <v>20</v>
      </c>
      <c r="F79" s="31"/>
      <c r="G79" s="31"/>
      <c r="H79" s="129">
        <v>1.01</v>
      </c>
      <c r="I79" s="129">
        <v>0.713</v>
      </c>
      <c r="J79" s="129">
        <v>0.975</v>
      </c>
      <c r="K79" s="32"/>
    </row>
    <row r="80" spans="1:11" s="42" customFormat="1" ht="11.25" customHeight="1">
      <c r="A80" s="43" t="s">
        <v>64</v>
      </c>
      <c r="B80" s="37"/>
      <c r="C80" s="38">
        <v>2781</v>
      </c>
      <c r="D80" s="38">
        <v>2621</v>
      </c>
      <c r="E80" s="38">
        <v>2473</v>
      </c>
      <c r="F80" s="39">
        <f>IF(D80&gt;0,100*E80/D80,0)</f>
        <v>94.35330026707364</v>
      </c>
      <c r="G80" s="40"/>
      <c r="H80" s="127">
        <v>173.97800000000004</v>
      </c>
      <c r="I80" s="128">
        <v>178.71900000000002</v>
      </c>
      <c r="J80" s="128">
        <v>173.315019</v>
      </c>
      <c r="K80" s="41">
        <f>IF(I80&gt;0,100*J80/I80,0)</f>
        <v>96.97626945092574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40</v>
      </c>
      <c r="D82" s="30">
        <v>40</v>
      </c>
      <c r="E82" s="30">
        <v>40</v>
      </c>
      <c r="F82" s="31"/>
      <c r="G82" s="31"/>
      <c r="H82" s="129">
        <v>1.493</v>
      </c>
      <c r="I82" s="129">
        <v>1.493</v>
      </c>
      <c r="J82" s="129">
        <v>1.493</v>
      </c>
      <c r="K82" s="32"/>
    </row>
    <row r="83" spans="1:11" s="33" customFormat="1" ht="11.25" customHeight="1">
      <c r="A83" s="35" t="s">
        <v>66</v>
      </c>
      <c r="B83" s="29"/>
      <c r="C83" s="30">
        <v>21</v>
      </c>
      <c r="D83" s="30">
        <v>21</v>
      </c>
      <c r="E83" s="30">
        <v>20</v>
      </c>
      <c r="F83" s="31"/>
      <c r="G83" s="31"/>
      <c r="H83" s="129">
        <v>1.157</v>
      </c>
      <c r="I83" s="129">
        <v>1.15</v>
      </c>
      <c r="J83" s="129">
        <v>1.15</v>
      </c>
      <c r="K83" s="32"/>
    </row>
    <row r="84" spans="1:11" s="42" customFormat="1" ht="11.25" customHeight="1">
      <c r="A84" s="36" t="s">
        <v>67</v>
      </c>
      <c r="B84" s="37"/>
      <c r="C84" s="38">
        <v>61</v>
      </c>
      <c r="D84" s="38">
        <v>61</v>
      </c>
      <c r="E84" s="38">
        <v>60</v>
      </c>
      <c r="F84" s="39">
        <f>IF(D84&gt;0,100*E84/D84,0)</f>
        <v>98.36065573770492</v>
      </c>
      <c r="G84" s="40"/>
      <c r="H84" s="127">
        <v>2.6500000000000004</v>
      </c>
      <c r="I84" s="128">
        <v>2.643</v>
      </c>
      <c r="J84" s="128">
        <v>2.643</v>
      </c>
      <c r="K84" s="41">
        <f>IF(I84&gt;0,100*J84/I84,0)</f>
        <v>99.99999999999999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3647</v>
      </c>
      <c r="D86" s="30">
        <v>3487.143560002384</v>
      </c>
      <c r="E86" s="30">
        <v>3369</v>
      </c>
      <c r="F86" s="31">
        <f>IF(D86&gt;0,100*E86/D86,0)</f>
        <v>96.6120247712915</v>
      </c>
      <c r="G86" s="31"/>
      <c r="H86" s="129">
        <v>206.06400000000005</v>
      </c>
      <c r="I86" s="129">
        <v>211.18210000000002</v>
      </c>
      <c r="J86" s="129">
        <v>210.510019</v>
      </c>
      <c r="K86" s="32">
        <f>IF(I86&gt;0,100*J86/I86,0)</f>
        <v>99.68175285689458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3647</v>
      </c>
      <c r="D89" s="53">
        <v>3487.143560002384</v>
      </c>
      <c r="E89" s="53">
        <v>3369</v>
      </c>
      <c r="F89" s="54">
        <f>IF(D89&gt;0,100*E89/D89,0)</f>
        <v>96.6120247712915</v>
      </c>
      <c r="G89" s="40"/>
      <c r="H89" s="132">
        <v>206.06400000000005</v>
      </c>
      <c r="I89" s="133">
        <v>211.18210000000002</v>
      </c>
      <c r="J89" s="133">
        <v>210.510019</v>
      </c>
      <c r="K89" s="54">
        <f>IF(I89&gt;0,100*J89/I89,0)</f>
        <v>99.68175285689458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7"/>
  <sheetViews>
    <sheetView zoomScalePageLayoutView="70" workbookViewId="0" topLeftCell="A1">
      <selection activeCell="L7" sqref="L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21</v>
      </c>
      <c r="D9" s="30">
        <v>21.49592750642079</v>
      </c>
      <c r="E9" s="30">
        <v>22.358258877629165</v>
      </c>
      <c r="F9" s="31"/>
      <c r="G9" s="31"/>
      <c r="H9" s="129">
        <v>1.632</v>
      </c>
      <c r="I9" s="129">
        <v>1.70978</v>
      </c>
      <c r="J9" s="129">
        <v>1.678</v>
      </c>
      <c r="K9" s="32"/>
    </row>
    <row r="10" spans="1:11" s="33" customFormat="1" ht="11.25" customHeight="1">
      <c r="A10" s="35" t="s">
        <v>9</v>
      </c>
      <c r="B10" s="29"/>
      <c r="C10" s="30">
        <v>19</v>
      </c>
      <c r="D10" s="30">
        <v>19.083725287176197</v>
      </c>
      <c r="E10" s="30">
        <v>20.00805631088419</v>
      </c>
      <c r="F10" s="31"/>
      <c r="G10" s="31"/>
      <c r="H10" s="129">
        <v>0.95</v>
      </c>
      <c r="I10" s="129">
        <v>1</v>
      </c>
      <c r="J10" s="129">
        <v>1</v>
      </c>
      <c r="K10" s="32"/>
    </row>
    <row r="11" spans="1:11" s="33" customFormat="1" ht="11.25" customHeight="1">
      <c r="A11" s="28" t="s">
        <v>10</v>
      </c>
      <c r="B11" s="29"/>
      <c r="C11" s="30">
        <v>23</v>
      </c>
      <c r="D11" s="30">
        <v>23.204604067252316</v>
      </c>
      <c r="E11" s="30">
        <v>21.659437359502753</v>
      </c>
      <c r="F11" s="31"/>
      <c r="G11" s="31"/>
      <c r="H11" s="129">
        <v>1.15</v>
      </c>
      <c r="I11" s="129">
        <v>1.1</v>
      </c>
      <c r="J11" s="129">
        <v>1.1</v>
      </c>
      <c r="K11" s="32"/>
    </row>
    <row r="12" spans="1:11" s="33" customFormat="1" ht="11.25" customHeight="1">
      <c r="A12" s="35" t="s">
        <v>11</v>
      </c>
      <c r="B12" s="29"/>
      <c r="C12" s="30">
        <v>33</v>
      </c>
      <c r="D12" s="30">
        <v>33.340931457873175</v>
      </c>
      <c r="E12" s="30">
        <v>21.755243584610888</v>
      </c>
      <c r="F12" s="31"/>
      <c r="G12" s="31"/>
      <c r="H12" s="129">
        <v>1.485</v>
      </c>
      <c r="I12" s="129">
        <v>0.99</v>
      </c>
      <c r="J12" s="129">
        <v>1.284</v>
      </c>
      <c r="K12" s="32"/>
    </row>
    <row r="13" spans="1:11" s="42" customFormat="1" ht="11.25" customHeight="1">
      <c r="A13" s="36" t="s">
        <v>12</v>
      </c>
      <c r="B13" s="37"/>
      <c r="C13" s="38">
        <v>96</v>
      </c>
      <c r="D13" s="38">
        <v>97.12518831872248</v>
      </c>
      <c r="E13" s="38">
        <v>85.780996132627</v>
      </c>
      <c r="F13" s="39">
        <f>IF(D13&gt;0,100*E13/D13,0)</f>
        <v>88.3200306918646</v>
      </c>
      <c r="G13" s="40"/>
      <c r="H13" s="127">
        <v>5.217</v>
      </c>
      <c r="I13" s="128">
        <v>4.79978</v>
      </c>
      <c r="J13" s="128">
        <v>5.062</v>
      </c>
      <c r="K13" s="41">
        <f>IF(I13&gt;0,100*J13/I13,0)</f>
        <v>105.46316706182367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6</v>
      </c>
      <c r="D15" s="38">
        <v>6</v>
      </c>
      <c r="E15" s="38">
        <v>11</v>
      </c>
      <c r="F15" s="39">
        <f>IF(D15&gt;0,100*E15/D15,0)</f>
        <v>183.33333333333334</v>
      </c>
      <c r="G15" s="40"/>
      <c r="H15" s="127">
        <v>0.12</v>
      </c>
      <c r="I15" s="128">
        <v>0.12</v>
      </c>
      <c r="J15" s="128">
        <v>0.22</v>
      </c>
      <c r="K15" s="41">
        <f>IF(I15&gt;0,100*J15/I15,0)</f>
        <v>183.33333333333334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4</v>
      </c>
      <c r="D17" s="38">
        <v>2</v>
      </c>
      <c r="E17" s="38">
        <v>2</v>
      </c>
      <c r="F17" s="39">
        <f>IF(D17&gt;0,100*E17/D17,0)</f>
        <v>100</v>
      </c>
      <c r="G17" s="40"/>
      <c r="H17" s="127">
        <v>0.043</v>
      </c>
      <c r="I17" s="128">
        <v>0.02</v>
      </c>
      <c r="J17" s="128">
        <v>0.02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3</v>
      </c>
      <c r="D19" s="30">
        <v>3</v>
      </c>
      <c r="E19" s="30">
        <v>3</v>
      </c>
      <c r="F19" s="31"/>
      <c r="G19" s="31"/>
      <c r="H19" s="129">
        <v>0.09</v>
      </c>
      <c r="I19" s="129">
        <v>0.09</v>
      </c>
      <c r="J19" s="129">
        <v>0.09</v>
      </c>
      <c r="K19" s="32"/>
    </row>
    <row r="20" spans="1:11" s="33" customFormat="1" ht="11.25" customHeight="1">
      <c r="A20" s="35" t="s">
        <v>16</v>
      </c>
      <c r="B20" s="29"/>
      <c r="C20" s="30">
        <v>6</v>
      </c>
      <c r="D20" s="30">
        <v>11</v>
      </c>
      <c r="E20" s="30">
        <v>6</v>
      </c>
      <c r="F20" s="31"/>
      <c r="G20" s="31"/>
      <c r="H20" s="129">
        <v>0.094</v>
      </c>
      <c r="I20" s="129">
        <v>0.18</v>
      </c>
      <c r="J20" s="129">
        <v>0.099</v>
      </c>
      <c r="K20" s="32"/>
    </row>
    <row r="21" spans="1:11" s="33" customFormat="1" ht="11.25" customHeight="1">
      <c r="A21" s="35" t="s">
        <v>17</v>
      </c>
      <c r="B21" s="29"/>
      <c r="C21" s="30">
        <v>21</v>
      </c>
      <c r="D21" s="30">
        <v>38</v>
      </c>
      <c r="E21" s="30">
        <v>21</v>
      </c>
      <c r="F21" s="31"/>
      <c r="G21" s="31"/>
      <c r="H21" s="129">
        <v>0.4</v>
      </c>
      <c r="I21" s="129">
        <v>0.735</v>
      </c>
      <c r="J21" s="129">
        <v>0.406</v>
      </c>
      <c r="K21" s="32"/>
    </row>
    <row r="22" spans="1:11" s="42" customFormat="1" ht="11.25" customHeight="1">
      <c r="A22" s="36" t="s">
        <v>18</v>
      </c>
      <c r="B22" s="37"/>
      <c r="C22" s="38">
        <v>30</v>
      </c>
      <c r="D22" s="38">
        <v>52</v>
      </c>
      <c r="E22" s="38">
        <v>30</v>
      </c>
      <c r="F22" s="39">
        <f>IF(D22&gt;0,100*E22/D22,0)</f>
        <v>57.69230769230769</v>
      </c>
      <c r="G22" s="40"/>
      <c r="H22" s="127">
        <v>0.5840000000000001</v>
      </c>
      <c r="I22" s="128">
        <v>1.005</v>
      </c>
      <c r="J22" s="128">
        <v>0.595</v>
      </c>
      <c r="K22" s="41">
        <f>IF(I22&gt;0,100*J22/I22,0)</f>
        <v>59.203980099502495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94</v>
      </c>
      <c r="D24" s="38">
        <v>100</v>
      </c>
      <c r="E24" s="38">
        <v>100</v>
      </c>
      <c r="F24" s="39">
        <f>IF(D24&gt;0,100*E24/D24,0)</f>
        <v>100</v>
      </c>
      <c r="G24" s="40"/>
      <c r="H24" s="127">
        <v>5.996</v>
      </c>
      <c r="I24" s="128">
        <v>6.9665</v>
      </c>
      <c r="J24" s="128">
        <v>6.967</v>
      </c>
      <c r="K24" s="41">
        <f>IF(I24&gt;0,100*J24/I24,0)</f>
        <v>100.00717720519629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20</v>
      </c>
      <c r="D26" s="38">
        <v>20</v>
      </c>
      <c r="E26" s="38">
        <v>23</v>
      </c>
      <c r="F26" s="39">
        <f>IF(D26&gt;0,100*E26/D26,0)</f>
        <v>115</v>
      </c>
      <c r="G26" s="40"/>
      <c r="H26" s="127">
        <v>0.91</v>
      </c>
      <c r="I26" s="128">
        <v>0.9</v>
      </c>
      <c r="J26" s="128">
        <v>0.9</v>
      </c>
      <c r="K26" s="41">
        <f>IF(I26&gt;0,100*J26/I26,0)</f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>
        <v>8</v>
      </c>
      <c r="D29" s="30">
        <v>4</v>
      </c>
      <c r="E29" s="30">
        <v>4</v>
      </c>
      <c r="F29" s="31"/>
      <c r="G29" s="31"/>
      <c r="H29" s="129">
        <v>0.12</v>
      </c>
      <c r="I29" s="129">
        <v>0.06</v>
      </c>
      <c r="J29" s="129">
        <v>0.06</v>
      </c>
      <c r="K29" s="32"/>
    </row>
    <row r="30" spans="1:11" s="33" customFormat="1" ht="11.25" customHeight="1">
      <c r="A30" s="35" t="s">
        <v>23</v>
      </c>
      <c r="B30" s="29"/>
      <c r="C30" s="30">
        <v>15</v>
      </c>
      <c r="D30" s="30">
        <v>6</v>
      </c>
      <c r="E30" s="30">
        <v>10</v>
      </c>
      <c r="F30" s="31"/>
      <c r="G30" s="31"/>
      <c r="H30" s="129">
        <v>0.675</v>
      </c>
      <c r="I30" s="129">
        <v>0.24</v>
      </c>
      <c r="J30" s="129">
        <v>0.46</v>
      </c>
      <c r="K30" s="32"/>
    </row>
    <row r="31" spans="1:11" s="42" customFormat="1" ht="11.25" customHeight="1">
      <c r="A31" s="43" t="s">
        <v>24</v>
      </c>
      <c r="B31" s="37"/>
      <c r="C31" s="38">
        <v>23</v>
      </c>
      <c r="D31" s="38">
        <v>10</v>
      </c>
      <c r="E31" s="38">
        <v>14</v>
      </c>
      <c r="F31" s="39">
        <f>IF(D31&gt;0,100*E31/D31,0)</f>
        <v>140</v>
      </c>
      <c r="G31" s="40"/>
      <c r="H31" s="127">
        <v>0.795</v>
      </c>
      <c r="I31" s="128">
        <v>0.3</v>
      </c>
      <c r="J31" s="128">
        <v>0.52</v>
      </c>
      <c r="K31" s="41">
        <f>IF(I31&gt;0,100*J31/I31,0)</f>
        <v>173.33333333333334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110</v>
      </c>
      <c r="D33" s="30">
        <v>80</v>
      </c>
      <c r="E33" s="30">
        <v>90</v>
      </c>
      <c r="F33" s="31"/>
      <c r="G33" s="31"/>
      <c r="H33" s="129">
        <v>4.902</v>
      </c>
      <c r="I33" s="129">
        <v>3.564</v>
      </c>
      <c r="J33" s="129">
        <v>4.01</v>
      </c>
      <c r="K33" s="32"/>
    </row>
    <row r="34" spans="1:11" s="33" customFormat="1" ht="11.25" customHeight="1">
      <c r="A34" s="35" t="s">
        <v>26</v>
      </c>
      <c r="B34" s="29"/>
      <c r="C34" s="30">
        <v>52</v>
      </c>
      <c r="D34" s="30">
        <v>52</v>
      </c>
      <c r="E34" s="30">
        <v>37</v>
      </c>
      <c r="F34" s="31"/>
      <c r="G34" s="31"/>
      <c r="H34" s="129">
        <v>1.465</v>
      </c>
      <c r="I34" s="129">
        <v>1.466</v>
      </c>
      <c r="J34" s="129">
        <v>1.5</v>
      </c>
      <c r="K34" s="32"/>
    </row>
    <row r="35" spans="1:11" s="33" customFormat="1" ht="11.25" customHeight="1">
      <c r="A35" s="35" t="s">
        <v>27</v>
      </c>
      <c r="B35" s="29"/>
      <c r="C35" s="30">
        <v>10</v>
      </c>
      <c r="D35" s="30">
        <v>9</v>
      </c>
      <c r="E35" s="30">
        <v>10</v>
      </c>
      <c r="F35" s="31"/>
      <c r="G35" s="31"/>
      <c r="H35" s="129">
        <v>0.269</v>
      </c>
      <c r="I35" s="129">
        <v>0.25</v>
      </c>
      <c r="J35" s="129">
        <v>0.27</v>
      </c>
      <c r="K35" s="32"/>
    </row>
    <row r="36" spans="1:11" s="33" customFormat="1" ht="11.25" customHeight="1">
      <c r="A36" s="35" t="s">
        <v>28</v>
      </c>
      <c r="B36" s="29"/>
      <c r="C36" s="30">
        <v>197</v>
      </c>
      <c r="D36" s="30">
        <v>197</v>
      </c>
      <c r="E36" s="30">
        <v>180</v>
      </c>
      <c r="F36" s="31"/>
      <c r="G36" s="31"/>
      <c r="H36" s="129">
        <v>5.957</v>
      </c>
      <c r="I36" s="129">
        <v>5.957</v>
      </c>
      <c r="J36" s="129">
        <v>5.434</v>
      </c>
      <c r="K36" s="32"/>
    </row>
    <row r="37" spans="1:11" s="42" customFormat="1" ht="11.25" customHeight="1">
      <c r="A37" s="36" t="s">
        <v>29</v>
      </c>
      <c r="B37" s="37"/>
      <c r="C37" s="38">
        <v>369</v>
      </c>
      <c r="D37" s="38">
        <v>338</v>
      </c>
      <c r="E37" s="38">
        <v>317</v>
      </c>
      <c r="F37" s="39">
        <f>IF(D37&gt;0,100*E37/D37,0)</f>
        <v>93.78698224852072</v>
      </c>
      <c r="G37" s="40"/>
      <c r="H37" s="127">
        <v>12.593</v>
      </c>
      <c r="I37" s="128">
        <v>11.237</v>
      </c>
      <c r="J37" s="128">
        <v>11.213999999999999</v>
      </c>
      <c r="K37" s="41">
        <f>IF(I37&gt;0,100*J37/I37,0)</f>
        <v>99.7953190353297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145</v>
      </c>
      <c r="D39" s="38">
        <v>145</v>
      </c>
      <c r="E39" s="38">
        <v>155</v>
      </c>
      <c r="F39" s="39">
        <f>IF(D39&gt;0,100*E39/D39,0)</f>
        <v>106.89655172413794</v>
      </c>
      <c r="G39" s="40"/>
      <c r="H39" s="127">
        <v>2.511</v>
      </c>
      <c r="I39" s="128">
        <v>2.51</v>
      </c>
      <c r="J39" s="128">
        <v>2.6</v>
      </c>
      <c r="K39" s="41">
        <f>IF(I39&gt;0,100*J39/I39,0)</f>
        <v>103.58565737051794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</v>
      </c>
      <c r="D41" s="30">
        <v>1</v>
      </c>
      <c r="E41" s="30">
        <v>1</v>
      </c>
      <c r="F41" s="31"/>
      <c r="G41" s="31"/>
      <c r="H41" s="129">
        <v>0.039</v>
      </c>
      <c r="I41" s="129">
        <v>0.019</v>
      </c>
      <c r="J41" s="129">
        <v>0.019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>
        <v>6</v>
      </c>
      <c r="E43" s="30">
        <v>6</v>
      </c>
      <c r="F43" s="31"/>
      <c r="G43" s="31"/>
      <c r="H43" s="129"/>
      <c r="I43" s="129">
        <v>0.15</v>
      </c>
      <c r="J43" s="129">
        <v>0.15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>
        <v>24</v>
      </c>
      <c r="D46" s="30">
        <v>25</v>
      </c>
      <c r="E46" s="30">
        <v>24</v>
      </c>
      <c r="F46" s="31"/>
      <c r="G46" s="31"/>
      <c r="H46" s="129">
        <v>0.6</v>
      </c>
      <c r="I46" s="129">
        <v>0.625</v>
      </c>
      <c r="J46" s="129">
        <v>0.625</v>
      </c>
      <c r="K46" s="32"/>
    </row>
    <row r="47" spans="1:11" s="33" customFormat="1" ht="11.25" customHeight="1">
      <c r="A47" s="35" t="s">
        <v>37</v>
      </c>
      <c r="B47" s="29"/>
      <c r="C47" s="30"/>
      <c r="D47" s="30">
        <v>5</v>
      </c>
      <c r="E47" s="30">
        <v>5</v>
      </c>
      <c r="F47" s="31"/>
      <c r="G47" s="31"/>
      <c r="H47" s="129"/>
      <c r="I47" s="129">
        <v>0.175</v>
      </c>
      <c r="J47" s="129">
        <v>0.175</v>
      </c>
      <c r="K47" s="32"/>
    </row>
    <row r="48" spans="1:11" s="33" customFormat="1" ht="11.25" customHeight="1">
      <c r="A48" s="35" t="s">
        <v>38</v>
      </c>
      <c r="B48" s="29"/>
      <c r="C48" s="30">
        <v>60</v>
      </c>
      <c r="D48" s="30">
        <v>9</v>
      </c>
      <c r="E48" s="30">
        <v>12</v>
      </c>
      <c r="F48" s="31"/>
      <c r="G48" s="31"/>
      <c r="H48" s="129">
        <v>1.38</v>
      </c>
      <c r="I48" s="129">
        <v>0.207</v>
      </c>
      <c r="J48" s="129">
        <v>0.276</v>
      </c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>
        <v>86</v>
      </c>
      <c r="D50" s="38">
        <v>46</v>
      </c>
      <c r="E50" s="38">
        <v>48</v>
      </c>
      <c r="F50" s="39">
        <f>IF(D50&gt;0,100*E50/D50,0)</f>
        <v>104.34782608695652</v>
      </c>
      <c r="G50" s="40"/>
      <c r="H50" s="127">
        <v>2.019</v>
      </c>
      <c r="I50" s="128">
        <v>1.1760000000000002</v>
      </c>
      <c r="J50" s="128">
        <v>1.245</v>
      </c>
      <c r="K50" s="41">
        <f>IF(I50&gt;0,100*J50/I50,0)</f>
        <v>105.86734693877551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30</v>
      </c>
      <c r="D52" s="38">
        <v>30</v>
      </c>
      <c r="E52" s="38">
        <v>30</v>
      </c>
      <c r="F52" s="39">
        <f>IF(D52&gt;0,100*E52/D52,0)</f>
        <v>100</v>
      </c>
      <c r="G52" s="40"/>
      <c r="H52" s="127">
        <v>0.9</v>
      </c>
      <c r="I52" s="128">
        <v>0.9</v>
      </c>
      <c r="J52" s="128">
        <v>0.9</v>
      </c>
      <c r="K52" s="41">
        <f>IF(I52&gt;0,100*J52/I52,0)</f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>
        <v>28</v>
      </c>
      <c r="D55" s="30">
        <v>38</v>
      </c>
      <c r="E55" s="30">
        <v>38</v>
      </c>
      <c r="F55" s="31"/>
      <c r="G55" s="31"/>
      <c r="H55" s="129">
        <v>0.615</v>
      </c>
      <c r="I55" s="129">
        <v>0.836</v>
      </c>
      <c r="J55" s="129">
        <v>0.836</v>
      </c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>
        <v>1</v>
      </c>
      <c r="D57" s="30">
        <v>1</v>
      </c>
      <c r="E57" s="30">
        <v>1</v>
      </c>
      <c r="F57" s="31"/>
      <c r="G57" s="31"/>
      <c r="H57" s="129">
        <v>0.04</v>
      </c>
      <c r="I57" s="129">
        <v>0.04</v>
      </c>
      <c r="J57" s="129">
        <v>0.04</v>
      </c>
      <c r="K57" s="32"/>
    </row>
    <row r="58" spans="1:11" s="33" customFormat="1" ht="11.25" customHeight="1">
      <c r="A58" s="35" t="s">
        <v>46</v>
      </c>
      <c r="B58" s="29"/>
      <c r="C58" s="30">
        <v>150</v>
      </c>
      <c r="D58" s="30">
        <v>55</v>
      </c>
      <c r="E58" s="30">
        <v>45</v>
      </c>
      <c r="F58" s="31"/>
      <c r="G58" s="31"/>
      <c r="H58" s="129">
        <v>4.5</v>
      </c>
      <c r="I58" s="129">
        <v>1.375</v>
      </c>
      <c r="J58" s="129">
        <v>1.125</v>
      </c>
      <c r="K58" s="32"/>
    </row>
    <row r="59" spans="1:11" s="42" customFormat="1" ht="11.25" customHeight="1">
      <c r="A59" s="36" t="s">
        <v>47</v>
      </c>
      <c r="B59" s="37"/>
      <c r="C59" s="38">
        <v>179</v>
      </c>
      <c r="D59" s="38">
        <v>94</v>
      </c>
      <c r="E59" s="38">
        <v>84</v>
      </c>
      <c r="F59" s="39">
        <f>IF(D59&gt;0,100*E59/D59,0)</f>
        <v>89.36170212765957</v>
      </c>
      <c r="G59" s="40"/>
      <c r="H59" s="127">
        <v>5.155</v>
      </c>
      <c r="I59" s="128">
        <v>2.251</v>
      </c>
      <c r="J59" s="128">
        <v>2.001</v>
      </c>
      <c r="K59" s="41">
        <f>IF(I59&gt;0,100*J59/I59,0)</f>
        <v>88.89382496668148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68</v>
      </c>
      <c r="D61" s="30">
        <v>75</v>
      </c>
      <c r="E61" s="30">
        <v>110</v>
      </c>
      <c r="F61" s="31"/>
      <c r="G61" s="31"/>
      <c r="H61" s="129">
        <v>3.46</v>
      </c>
      <c r="I61" s="129">
        <v>2.25</v>
      </c>
      <c r="J61" s="129">
        <v>6</v>
      </c>
      <c r="K61" s="32"/>
    </row>
    <row r="62" spans="1:11" s="33" customFormat="1" ht="11.25" customHeight="1">
      <c r="A62" s="35" t="s">
        <v>49</v>
      </c>
      <c r="B62" s="29"/>
      <c r="C62" s="30">
        <v>85</v>
      </c>
      <c r="D62" s="30">
        <v>85</v>
      </c>
      <c r="E62" s="30">
        <v>90</v>
      </c>
      <c r="F62" s="31"/>
      <c r="G62" s="31"/>
      <c r="H62" s="129">
        <v>1.851</v>
      </c>
      <c r="I62" s="129">
        <v>1.85</v>
      </c>
      <c r="J62" s="129">
        <v>1.959</v>
      </c>
      <c r="K62" s="32"/>
    </row>
    <row r="63" spans="1:11" s="33" customFormat="1" ht="11.25" customHeight="1">
      <c r="A63" s="35" t="s">
        <v>50</v>
      </c>
      <c r="B63" s="29"/>
      <c r="C63" s="30">
        <v>49</v>
      </c>
      <c r="D63" s="30">
        <v>83</v>
      </c>
      <c r="E63" s="30">
        <v>83</v>
      </c>
      <c r="F63" s="31"/>
      <c r="G63" s="31"/>
      <c r="H63" s="129">
        <v>1.045</v>
      </c>
      <c r="I63" s="129">
        <v>3</v>
      </c>
      <c r="J63" s="129">
        <v>3</v>
      </c>
      <c r="K63" s="32"/>
    </row>
    <row r="64" spans="1:11" s="42" customFormat="1" ht="11.25" customHeight="1">
      <c r="A64" s="36" t="s">
        <v>51</v>
      </c>
      <c r="B64" s="37"/>
      <c r="C64" s="38">
        <v>202</v>
      </c>
      <c r="D64" s="38">
        <v>243</v>
      </c>
      <c r="E64" s="38">
        <v>283</v>
      </c>
      <c r="F64" s="39">
        <f>IF(D64&gt;0,100*E64/D64,0)</f>
        <v>116.46090534979425</v>
      </c>
      <c r="G64" s="40"/>
      <c r="H64" s="127">
        <v>6.356</v>
      </c>
      <c r="I64" s="128">
        <v>7.1</v>
      </c>
      <c r="J64" s="128">
        <v>10.959</v>
      </c>
      <c r="K64" s="41">
        <f>IF(I64&gt;0,100*J64/I64,0)</f>
        <v>154.35211267605632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402</v>
      </c>
      <c r="D66" s="38">
        <v>402</v>
      </c>
      <c r="E66" s="38">
        <v>329</v>
      </c>
      <c r="F66" s="39">
        <f>IF(D66&gt;0,100*E66/D66,0)</f>
        <v>81.8407960199005</v>
      </c>
      <c r="G66" s="40"/>
      <c r="H66" s="127">
        <v>10.523</v>
      </c>
      <c r="I66" s="128">
        <v>10.523</v>
      </c>
      <c r="J66" s="128">
        <v>8.746</v>
      </c>
      <c r="K66" s="41">
        <f>IF(I66&gt;0,100*J66/I66,0)</f>
        <v>83.11318065190535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119</v>
      </c>
      <c r="D68" s="30">
        <v>120</v>
      </c>
      <c r="E68" s="30">
        <v>120</v>
      </c>
      <c r="F68" s="31"/>
      <c r="G68" s="31"/>
      <c r="H68" s="129">
        <v>4.95</v>
      </c>
      <c r="I68" s="129">
        <v>5</v>
      </c>
      <c r="J68" s="129">
        <v>4.5</v>
      </c>
      <c r="K68" s="32"/>
    </row>
    <row r="69" spans="1:11" s="33" customFormat="1" ht="11.25" customHeight="1">
      <c r="A69" s="35" t="s">
        <v>54</v>
      </c>
      <c r="B69" s="29"/>
      <c r="C69" s="30">
        <v>16</v>
      </c>
      <c r="D69" s="30">
        <v>10</v>
      </c>
      <c r="E69" s="30">
        <v>10</v>
      </c>
      <c r="F69" s="31"/>
      <c r="G69" s="31"/>
      <c r="H69" s="129">
        <v>0.56</v>
      </c>
      <c r="I69" s="129">
        <v>0.35</v>
      </c>
      <c r="J69" s="129">
        <v>0.35</v>
      </c>
      <c r="K69" s="32"/>
    </row>
    <row r="70" spans="1:11" s="42" customFormat="1" ht="11.25" customHeight="1">
      <c r="A70" s="36" t="s">
        <v>55</v>
      </c>
      <c r="B70" s="37"/>
      <c r="C70" s="38">
        <v>135</v>
      </c>
      <c r="D70" s="38">
        <v>130</v>
      </c>
      <c r="E70" s="38">
        <v>130</v>
      </c>
      <c r="F70" s="39">
        <f>IF(D70&gt;0,100*E70/D70,0)</f>
        <v>100</v>
      </c>
      <c r="G70" s="40"/>
      <c r="H70" s="127">
        <v>5.51</v>
      </c>
      <c r="I70" s="128">
        <v>5.35</v>
      </c>
      <c r="J70" s="128">
        <v>4.85</v>
      </c>
      <c r="K70" s="41">
        <f>IF(I70&gt;0,100*J70/I70,0)</f>
        <v>90.65420560747663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6448</v>
      </c>
      <c r="D72" s="30">
        <v>7219</v>
      </c>
      <c r="E72" s="30">
        <v>7219</v>
      </c>
      <c r="F72" s="31"/>
      <c r="G72" s="31"/>
      <c r="H72" s="129">
        <v>374.676</v>
      </c>
      <c r="I72" s="129">
        <v>347.16</v>
      </c>
      <c r="J72" s="129">
        <v>347.16</v>
      </c>
      <c r="K72" s="32"/>
    </row>
    <row r="73" spans="1:11" s="33" customFormat="1" ht="11.25" customHeight="1">
      <c r="A73" s="35" t="s">
        <v>57</v>
      </c>
      <c r="B73" s="29"/>
      <c r="C73" s="30">
        <v>210</v>
      </c>
      <c r="D73" s="30">
        <v>200</v>
      </c>
      <c r="E73" s="30">
        <v>203</v>
      </c>
      <c r="F73" s="31"/>
      <c r="G73" s="31"/>
      <c r="H73" s="129">
        <v>9.05</v>
      </c>
      <c r="I73" s="129">
        <v>8.8</v>
      </c>
      <c r="J73" s="129">
        <v>8.7</v>
      </c>
      <c r="K73" s="32"/>
    </row>
    <row r="74" spans="1:11" s="33" customFormat="1" ht="11.25" customHeight="1">
      <c r="A74" s="35" t="s">
        <v>58</v>
      </c>
      <c r="B74" s="29"/>
      <c r="C74" s="30">
        <v>138</v>
      </c>
      <c r="D74" s="30">
        <v>135</v>
      </c>
      <c r="E74" s="30">
        <v>120</v>
      </c>
      <c r="F74" s="31"/>
      <c r="G74" s="31"/>
      <c r="H74" s="129">
        <v>4.24</v>
      </c>
      <c r="I74" s="129">
        <v>4.86</v>
      </c>
      <c r="J74" s="129">
        <v>4.32</v>
      </c>
      <c r="K74" s="32"/>
    </row>
    <row r="75" spans="1:11" s="33" customFormat="1" ht="11.25" customHeight="1">
      <c r="A75" s="35" t="s">
        <v>59</v>
      </c>
      <c r="B75" s="29"/>
      <c r="C75" s="30">
        <v>283</v>
      </c>
      <c r="D75" s="30">
        <v>283</v>
      </c>
      <c r="E75" s="30">
        <v>339</v>
      </c>
      <c r="F75" s="31"/>
      <c r="G75" s="31"/>
      <c r="H75" s="129">
        <v>9.945</v>
      </c>
      <c r="I75" s="129">
        <v>9.945</v>
      </c>
      <c r="J75" s="129">
        <v>13.573953000000001</v>
      </c>
      <c r="K75" s="32"/>
    </row>
    <row r="76" spans="1:11" s="33" customFormat="1" ht="11.25" customHeight="1">
      <c r="A76" s="35" t="s">
        <v>60</v>
      </c>
      <c r="B76" s="29"/>
      <c r="C76" s="30">
        <v>19</v>
      </c>
      <c r="D76" s="30">
        <v>18</v>
      </c>
      <c r="E76" s="30">
        <v>20</v>
      </c>
      <c r="F76" s="31"/>
      <c r="G76" s="31"/>
      <c r="H76" s="129">
        <v>0.561</v>
      </c>
      <c r="I76" s="129">
        <v>0.54</v>
      </c>
      <c r="J76" s="129">
        <v>0.5</v>
      </c>
      <c r="K76" s="32"/>
    </row>
    <row r="77" spans="1:11" s="33" customFormat="1" ht="11.25" customHeight="1">
      <c r="A77" s="35" t="s">
        <v>61</v>
      </c>
      <c r="B77" s="29"/>
      <c r="C77" s="30">
        <v>40</v>
      </c>
      <c r="D77" s="30">
        <v>84</v>
      </c>
      <c r="E77" s="30">
        <v>17</v>
      </c>
      <c r="F77" s="31"/>
      <c r="G77" s="31"/>
      <c r="H77" s="129">
        <v>0.9</v>
      </c>
      <c r="I77" s="129">
        <v>0.97</v>
      </c>
      <c r="J77" s="129">
        <v>0.4</v>
      </c>
      <c r="K77" s="32"/>
    </row>
    <row r="78" spans="1:11" s="33" customFormat="1" ht="11.25" customHeight="1">
      <c r="A78" s="35" t="s">
        <v>62</v>
      </c>
      <c r="B78" s="29"/>
      <c r="C78" s="30">
        <v>175</v>
      </c>
      <c r="D78" s="30">
        <v>170</v>
      </c>
      <c r="E78" s="30">
        <v>185</v>
      </c>
      <c r="F78" s="31"/>
      <c r="G78" s="31"/>
      <c r="H78" s="129">
        <v>11.025</v>
      </c>
      <c r="I78" s="129">
        <v>10.71</v>
      </c>
      <c r="J78" s="129">
        <v>11.47</v>
      </c>
      <c r="K78" s="32"/>
    </row>
    <row r="79" spans="1:11" s="33" customFormat="1" ht="11.25" customHeight="1">
      <c r="A79" s="35" t="s">
        <v>63</v>
      </c>
      <c r="B79" s="29"/>
      <c r="C79" s="30">
        <v>43</v>
      </c>
      <c r="D79" s="30">
        <v>50</v>
      </c>
      <c r="E79" s="30">
        <v>40</v>
      </c>
      <c r="F79" s="31"/>
      <c r="G79" s="31"/>
      <c r="H79" s="129">
        <v>2.08</v>
      </c>
      <c r="I79" s="129">
        <v>1.8</v>
      </c>
      <c r="J79" s="129">
        <v>1.5</v>
      </c>
      <c r="K79" s="32"/>
    </row>
    <row r="80" spans="1:11" s="42" customFormat="1" ht="11.25" customHeight="1">
      <c r="A80" s="43" t="s">
        <v>64</v>
      </c>
      <c r="B80" s="37"/>
      <c r="C80" s="38">
        <v>7356</v>
      </c>
      <c r="D80" s="38">
        <v>8159</v>
      </c>
      <c r="E80" s="38">
        <v>8143</v>
      </c>
      <c r="F80" s="39">
        <f>IF(D80&gt;0,100*E80/D80,0)</f>
        <v>99.8038975364628</v>
      </c>
      <c r="G80" s="40"/>
      <c r="H80" s="127">
        <v>412.4769999999999</v>
      </c>
      <c r="I80" s="128">
        <v>384.7850000000001</v>
      </c>
      <c r="J80" s="128">
        <v>387.62395300000003</v>
      </c>
      <c r="K80" s="41">
        <f>IF(I80&gt;0,100*J80/I80,0)</f>
        <v>100.73780240913756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178</v>
      </c>
      <c r="D82" s="30">
        <v>178</v>
      </c>
      <c r="E82" s="30">
        <v>178</v>
      </c>
      <c r="F82" s="31"/>
      <c r="G82" s="31"/>
      <c r="H82" s="129">
        <v>8.463</v>
      </c>
      <c r="I82" s="129">
        <v>8.463</v>
      </c>
      <c r="J82" s="129">
        <v>8.463</v>
      </c>
      <c r="K82" s="32"/>
    </row>
    <row r="83" spans="1:11" s="33" customFormat="1" ht="11.25" customHeight="1">
      <c r="A83" s="35" t="s">
        <v>66</v>
      </c>
      <c r="B83" s="29"/>
      <c r="C83" s="30">
        <v>204</v>
      </c>
      <c r="D83" s="30">
        <v>200</v>
      </c>
      <c r="E83" s="30">
        <v>200</v>
      </c>
      <c r="F83" s="31"/>
      <c r="G83" s="31"/>
      <c r="H83" s="129">
        <v>8.324</v>
      </c>
      <c r="I83" s="129">
        <v>8.3</v>
      </c>
      <c r="J83" s="129">
        <v>8.3</v>
      </c>
      <c r="K83" s="32"/>
    </row>
    <row r="84" spans="1:11" s="42" customFormat="1" ht="11.25" customHeight="1">
      <c r="A84" s="36" t="s">
        <v>67</v>
      </c>
      <c r="B84" s="37"/>
      <c r="C84" s="38">
        <v>382</v>
      </c>
      <c r="D84" s="38">
        <v>378</v>
      </c>
      <c r="E84" s="38">
        <v>378</v>
      </c>
      <c r="F84" s="39">
        <f>IF(D84&gt;0,100*E84/D84,0)</f>
        <v>100</v>
      </c>
      <c r="G84" s="40"/>
      <c r="H84" s="127">
        <v>16.787</v>
      </c>
      <c r="I84" s="128">
        <v>16.762999999999998</v>
      </c>
      <c r="J84" s="128">
        <v>16.762999999999998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9559</v>
      </c>
      <c r="D86" s="30">
        <v>10252.125188318721</v>
      </c>
      <c r="E86" s="30">
        <v>10162.780996132627</v>
      </c>
      <c r="F86" s="31">
        <f>IF(D86&gt;0,100*E86/D86,0)</f>
        <v>99.12853003114036</v>
      </c>
      <c r="G86" s="31"/>
      <c r="H86" s="129">
        <v>488.4959999999999</v>
      </c>
      <c r="I86" s="129">
        <v>456.70628000000005</v>
      </c>
      <c r="J86" s="129">
        <v>461.185953</v>
      </c>
      <c r="K86" s="32">
        <f>IF(I86&gt;0,100*J86/I86,0)</f>
        <v>100.98086520728376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9559</v>
      </c>
      <c r="D89" s="53">
        <v>10252.125188318721</v>
      </c>
      <c r="E89" s="53">
        <v>10162.780996132627</v>
      </c>
      <c r="F89" s="54">
        <f>IF(D89&gt;0,100*E89/D89,0)</f>
        <v>99.12853003114036</v>
      </c>
      <c r="G89" s="40"/>
      <c r="H89" s="132">
        <v>488.4959999999999</v>
      </c>
      <c r="I89" s="133">
        <v>456.70628000000005</v>
      </c>
      <c r="J89" s="133">
        <v>461.185953</v>
      </c>
      <c r="K89" s="54">
        <f>IF(I89&gt;0,100*J89/I89,0)</f>
        <v>100.98086520728376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7"/>
  <sheetViews>
    <sheetView zoomScalePageLayoutView="70" workbookViewId="0" topLeftCell="A4">
      <selection activeCell="H70" sqref="H70:K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2013=100</v>
      </c>
      <c r="G7" s="23"/>
      <c r="H7" s="20" t="s">
        <v>282</v>
      </c>
      <c r="I7" s="21" t="s">
        <v>282</v>
      </c>
      <c r="J7" s="21">
        <v>4</v>
      </c>
      <c r="K7" s="22" t="str">
        <f>CONCATENATE(I6,"=100")</f>
        <v>2013=100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>
        <v>0.074</v>
      </c>
      <c r="I39" s="128">
        <v>0.074</v>
      </c>
      <c r="J39" s="128">
        <v>0.1</v>
      </c>
      <c r="K39" s="41">
        <f>IF(I39&gt;0,100*J39/I39,0)</f>
        <v>135.13513513513513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/>
      <c r="I41" s="129"/>
      <c r="J41" s="129"/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/>
      <c r="I43" s="129"/>
      <c r="J43" s="129"/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/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/>
      <c r="I50" s="128"/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>
        <v>1.946</v>
      </c>
      <c r="I61" s="129">
        <v>2.6</v>
      </c>
      <c r="J61" s="129">
        <v>5.785</v>
      </c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>
        <v>0.121</v>
      </c>
      <c r="I62" s="129">
        <v>0.048</v>
      </c>
      <c r="J62" s="129">
        <v>0.324</v>
      </c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>
        <v>4.256</v>
      </c>
      <c r="I63" s="129">
        <v>4.539</v>
      </c>
      <c r="J63" s="129">
        <v>10.458</v>
      </c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>
        <v>6.323</v>
      </c>
      <c r="I64" s="128">
        <v>7.186999999999999</v>
      </c>
      <c r="J64" s="128">
        <v>16.567</v>
      </c>
      <c r="K64" s="41">
        <f>IF(I64&gt;0,100*J64/I64,0)</f>
        <v>230.5134270210102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>
        <v>33.28</v>
      </c>
      <c r="I66" s="128">
        <v>27.677</v>
      </c>
      <c r="J66" s="128">
        <v>31.95</v>
      </c>
      <c r="K66" s="41">
        <f>IF(I66&gt;0,100*J66/I66,0)</f>
        <v>115.43881200997218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>
        <v>0.667</v>
      </c>
      <c r="I72" s="129">
        <v>0.852</v>
      </c>
      <c r="J72" s="129">
        <v>1.066</v>
      </c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>
        <v>2.297</v>
      </c>
      <c r="I73" s="129">
        <v>2.625</v>
      </c>
      <c r="J73" s="129">
        <v>1.7</v>
      </c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>
        <v>1.315</v>
      </c>
      <c r="I74" s="129">
        <v>1.262</v>
      </c>
      <c r="J74" s="129">
        <v>2.26</v>
      </c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/>
      <c r="I75" s="129">
        <v>0.017443999999999998</v>
      </c>
      <c r="J75" s="129">
        <v>0.013955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>
        <v>3.823</v>
      </c>
      <c r="I76" s="129">
        <v>1.971</v>
      </c>
      <c r="J76" s="129">
        <v>4.997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>
        <v>0.608</v>
      </c>
      <c r="I78" s="129">
        <v>0.635</v>
      </c>
      <c r="J78" s="129">
        <v>1.893</v>
      </c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9">
        <v>8.201</v>
      </c>
      <c r="I79" s="129">
        <v>11.811</v>
      </c>
      <c r="J79" s="129">
        <v>18.809</v>
      </c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7">
        <v>16.911</v>
      </c>
      <c r="I80" s="128">
        <v>19.173444</v>
      </c>
      <c r="J80" s="128">
        <v>30.738955</v>
      </c>
      <c r="K80" s="41">
        <f>IF(I80&gt;0,100*J80/I80,0)</f>
        <v>160.32046720453562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>
        <v>0.039</v>
      </c>
      <c r="I82" s="129">
        <v>0.045</v>
      </c>
      <c r="J82" s="129">
        <v>0.045</v>
      </c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>
        <v>0.007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>
        <v>0.046</v>
      </c>
      <c r="I84" s="128">
        <v>0.045</v>
      </c>
      <c r="J84" s="128">
        <v>0.045</v>
      </c>
      <c r="K84" s="41">
        <f>IF(I84&gt;0,100*J84/I84,0)</f>
        <v>100</v>
      </c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29">
        <v>56.634</v>
      </c>
      <c r="I86" s="129">
        <v>54.15644400000001</v>
      </c>
      <c r="J86" s="129">
        <v>79.40095500000001</v>
      </c>
      <c r="K86" s="32">
        <f>IF(I86&gt;0,100*J86/I86,0)</f>
        <v>146.61404836698657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32">
        <v>56.634</v>
      </c>
      <c r="I89" s="133">
        <v>54.15644400000001</v>
      </c>
      <c r="J89" s="133">
        <v>79.40095500000001</v>
      </c>
      <c r="K89" s="54">
        <f>IF(I89&gt;0,100*J89/I89,0)</f>
        <v>146.61404836698657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7"/>
  <sheetViews>
    <sheetView zoomScalePageLayoutView="70" workbookViewId="0" topLeftCell="A1">
      <selection activeCell="L8" sqref="L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2014=100</v>
      </c>
      <c r="G7" s="23"/>
      <c r="H7" s="20" t="s">
        <v>282</v>
      </c>
      <c r="I7" s="21" t="s">
        <v>7</v>
      </c>
      <c r="J7" s="21">
        <v>4</v>
      </c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>
        <v>0.006</v>
      </c>
      <c r="I15" s="128"/>
      <c r="J15" s="128">
        <v>0.008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>
        <v>0.004</v>
      </c>
      <c r="J17" s="128">
        <v>0.004</v>
      </c>
      <c r="K17" s="41">
        <f>IF(I17&gt;0,100*J17/I17,0)</f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/>
      <c r="D28" s="30"/>
      <c r="E28" s="30"/>
      <c r="F28" s="31"/>
      <c r="G28" s="31"/>
      <c r="H28" s="129"/>
      <c r="I28" s="129"/>
      <c r="J28" s="129"/>
      <c r="K28" s="32"/>
    </row>
    <row r="29" spans="1:11" s="33" customFormat="1" ht="11.25" customHeight="1">
      <c r="A29" s="35" t="s">
        <v>22</v>
      </c>
      <c r="B29" s="29"/>
      <c r="C29" s="30"/>
      <c r="D29" s="30"/>
      <c r="E29" s="30"/>
      <c r="F29" s="31"/>
      <c r="G29" s="31"/>
      <c r="H29" s="129"/>
      <c r="I29" s="129"/>
      <c r="J29" s="129"/>
      <c r="K29" s="32"/>
    </row>
    <row r="30" spans="1:11" s="33" customFormat="1" ht="11.25" customHeight="1">
      <c r="A30" s="35" t="s">
        <v>23</v>
      </c>
      <c r="B30" s="29"/>
      <c r="C30" s="30"/>
      <c r="D30" s="30"/>
      <c r="E30" s="30"/>
      <c r="F30" s="31"/>
      <c r="G30" s="31"/>
      <c r="H30" s="129"/>
      <c r="I30" s="129"/>
      <c r="J30" s="129"/>
      <c r="K30" s="32"/>
    </row>
    <row r="31" spans="1:11" s="42" customFormat="1" ht="11.25" customHeight="1">
      <c r="A31" s="43" t="s">
        <v>24</v>
      </c>
      <c r="B31" s="37"/>
      <c r="C31" s="38"/>
      <c r="D31" s="38"/>
      <c r="E31" s="38"/>
      <c r="F31" s="39"/>
      <c r="G31" s="40"/>
      <c r="H31" s="127"/>
      <c r="I31" s="128"/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/>
      <c r="D33" s="30"/>
      <c r="E33" s="30"/>
      <c r="F33" s="31"/>
      <c r="G33" s="31"/>
      <c r="H33" s="129"/>
      <c r="I33" s="129"/>
      <c r="J33" s="129"/>
      <c r="K33" s="32"/>
    </row>
    <row r="34" spans="1:11" s="33" customFormat="1" ht="11.25" customHeight="1">
      <c r="A34" s="35" t="s">
        <v>26</v>
      </c>
      <c r="B34" s="29"/>
      <c r="C34" s="30"/>
      <c r="D34" s="30"/>
      <c r="E34" s="30"/>
      <c r="F34" s="31"/>
      <c r="G34" s="31"/>
      <c r="H34" s="129"/>
      <c r="I34" s="129"/>
      <c r="J34" s="129"/>
      <c r="K34" s="32"/>
    </row>
    <row r="35" spans="1:11" s="33" customFormat="1" ht="11.25" customHeight="1">
      <c r="A35" s="35" t="s">
        <v>27</v>
      </c>
      <c r="B35" s="29"/>
      <c r="C35" s="30"/>
      <c r="D35" s="30"/>
      <c r="E35" s="30"/>
      <c r="F35" s="31"/>
      <c r="G35" s="31"/>
      <c r="H35" s="129"/>
      <c r="I35" s="129"/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/>
      <c r="D37" s="38"/>
      <c r="E37" s="38"/>
      <c r="F37" s="39"/>
      <c r="G37" s="40"/>
      <c r="H37" s="127"/>
      <c r="I37" s="128"/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/>
      <c r="D39" s="38"/>
      <c r="E39" s="38"/>
      <c r="F39" s="39"/>
      <c r="G39" s="40"/>
      <c r="H39" s="127"/>
      <c r="I39" s="128"/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/>
      <c r="D41" s="30"/>
      <c r="E41" s="30"/>
      <c r="F41" s="31"/>
      <c r="G41" s="31"/>
      <c r="H41" s="129">
        <v>0.21</v>
      </c>
      <c r="I41" s="129">
        <v>0.21</v>
      </c>
      <c r="J41" s="129">
        <v>0.2</v>
      </c>
      <c r="K41" s="32"/>
    </row>
    <row r="42" spans="1:11" s="33" customFormat="1" ht="11.25" customHeight="1">
      <c r="A42" s="35" t="s">
        <v>32</v>
      </c>
      <c r="B42" s="29"/>
      <c r="C42" s="30"/>
      <c r="D42" s="30"/>
      <c r="E42" s="30"/>
      <c r="F42" s="31"/>
      <c r="G42" s="31"/>
      <c r="H42" s="129"/>
      <c r="I42" s="129"/>
      <c r="J42" s="129"/>
      <c r="K42" s="32"/>
    </row>
    <row r="43" spans="1:11" s="33" customFormat="1" ht="11.25" customHeight="1">
      <c r="A43" s="35" t="s">
        <v>33</v>
      </c>
      <c r="B43" s="29"/>
      <c r="C43" s="30"/>
      <c r="D43" s="30"/>
      <c r="E43" s="30"/>
      <c r="F43" s="31"/>
      <c r="G43" s="31"/>
      <c r="H43" s="129">
        <v>0.05</v>
      </c>
      <c r="I43" s="129">
        <v>0.03</v>
      </c>
      <c r="J43" s="129">
        <v>0.009</v>
      </c>
      <c r="K43" s="32"/>
    </row>
    <row r="44" spans="1:11" s="33" customFormat="1" ht="11.25" customHeight="1">
      <c r="A44" s="35" t="s">
        <v>34</v>
      </c>
      <c r="B44" s="29"/>
      <c r="C44" s="30"/>
      <c r="D44" s="30"/>
      <c r="E44" s="30"/>
      <c r="F44" s="31"/>
      <c r="G44" s="31"/>
      <c r="H44" s="129"/>
      <c r="I44" s="129"/>
      <c r="J44" s="129"/>
      <c r="K44" s="32"/>
    </row>
    <row r="45" spans="1:11" s="33" customFormat="1" ht="11.25" customHeight="1">
      <c r="A45" s="35" t="s">
        <v>35</v>
      </c>
      <c r="B45" s="29"/>
      <c r="C45" s="30"/>
      <c r="D45" s="30"/>
      <c r="E45" s="30"/>
      <c r="F45" s="31"/>
      <c r="G45" s="31"/>
      <c r="H45" s="129"/>
      <c r="I45" s="129"/>
      <c r="J45" s="129"/>
      <c r="K45" s="32"/>
    </row>
    <row r="46" spans="1:11" s="33" customFormat="1" ht="11.25" customHeight="1">
      <c r="A46" s="35" t="s">
        <v>36</v>
      </c>
      <c r="B46" s="29"/>
      <c r="C46" s="30"/>
      <c r="D46" s="30"/>
      <c r="E46" s="30"/>
      <c r="F46" s="31"/>
      <c r="G46" s="31"/>
      <c r="H46" s="129"/>
      <c r="I46" s="129"/>
      <c r="J46" s="129">
        <v>0.008</v>
      </c>
      <c r="K46" s="32"/>
    </row>
    <row r="47" spans="1:11" s="33" customFormat="1" ht="11.25" customHeight="1">
      <c r="A47" s="35" t="s">
        <v>37</v>
      </c>
      <c r="B47" s="29"/>
      <c r="C47" s="30"/>
      <c r="D47" s="30"/>
      <c r="E47" s="30"/>
      <c r="F47" s="31"/>
      <c r="G47" s="31"/>
      <c r="H47" s="129"/>
      <c r="I47" s="129"/>
      <c r="J47" s="129"/>
      <c r="K47" s="32"/>
    </row>
    <row r="48" spans="1:11" s="33" customFormat="1" ht="11.25" customHeight="1">
      <c r="A48" s="35" t="s">
        <v>38</v>
      </c>
      <c r="B48" s="29"/>
      <c r="C48" s="30"/>
      <c r="D48" s="30"/>
      <c r="E48" s="30"/>
      <c r="F48" s="31"/>
      <c r="G48" s="31"/>
      <c r="H48" s="129"/>
      <c r="I48" s="129"/>
      <c r="J48" s="129"/>
      <c r="K48" s="32"/>
    </row>
    <row r="49" spans="1:11" s="33" customFormat="1" ht="11.25" customHeight="1">
      <c r="A49" s="35" t="s">
        <v>39</v>
      </c>
      <c r="B49" s="29"/>
      <c r="C49" s="30"/>
      <c r="D49" s="30"/>
      <c r="E49" s="30"/>
      <c r="F49" s="31"/>
      <c r="G49" s="31"/>
      <c r="H49" s="129"/>
      <c r="I49" s="129"/>
      <c r="J49" s="129"/>
      <c r="K49" s="32"/>
    </row>
    <row r="50" spans="1:11" s="42" customFormat="1" ht="11.25" customHeight="1">
      <c r="A50" s="43" t="s">
        <v>40</v>
      </c>
      <c r="B50" s="37"/>
      <c r="C50" s="38"/>
      <c r="D50" s="38"/>
      <c r="E50" s="38"/>
      <c r="F50" s="39"/>
      <c r="G50" s="40"/>
      <c r="H50" s="127">
        <v>0.26</v>
      </c>
      <c r="I50" s="128">
        <v>0.24</v>
      </c>
      <c r="J50" s="128">
        <v>0.21700000000000003</v>
      </c>
      <c r="K50" s="41">
        <f>IF(I50&gt;0,100*J50/I50,0)</f>
        <v>90.41666666666669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/>
      <c r="D52" s="38"/>
      <c r="E52" s="38"/>
      <c r="F52" s="39"/>
      <c r="G52" s="40"/>
      <c r="H52" s="127"/>
      <c r="I52" s="128"/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/>
      <c r="D54" s="30"/>
      <c r="E54" s="30"/>
      <c r="F54" s="31"/>
      <c r="G54" s="31"/>
      <c r="H54" s="129"/>
      <c r="I54" s="129"/>
      <c r="J54" s="129"/>
      <c r="K54" s="32"/>
    </row>
    <row r="55" spans="1:11" s="33" customFormat="1" ht="11.25" customHeight="1">
      <c r="A55" s="35" t="s">
        <v>43</v>
      </c>
      <c r="B55" s="29"/>
      <c r="C55" s="30"/>
      <c r="D55" s="30"/>
      <c r="E55" s="30"/>
      <c r="F55" s="31"/>
      <c r="G55" s="31"/>
      <c r="H55" s="129"/>
      <c r="I55" s="129"/>
      <c r="J55" s="129"/>
      <c r="K55" s="32"/>
    </row>
    <row r="56" spans="1:11" s="33" customFormat="1" ht="11.25" customHeight="1">
      <c r="A56" s="35" t="s">
        <v>44</v>
      </c>
      <c r="B56" s="29"/>
      <c r="C56" s="30"/>
      <c r="D56" s="30"/>
      <c r="E56" s="30"/>
      <c r="F56" s="31"/>
      <c r="G56" s="31"/>
      <c r="H56" s="129"/>
      <c r="I56" s="129"/>
      <c r="J56" s="129"/>
      <c r="K56" s="32"/>
    </row>
    <row r="57" spans="1:11" s="33" customFormat="1" ht="11.25" customHeight="1">
      <c r="A57" s="35" t="s">
        <v>45</v>
      </c>
      <c r="B57" s="29"/>
      <c r="C57" s="30"/>
      <c r="D57" s="30"/>
      <c r="E57" s="30"/>
      <c r="F57" s="31"/>
      <c r="G57" s="31"/>
      <c r="H57" s="129"/>
      <c r="I57" s="129"/>
      <c r="J57" s="129"/>
      <c r="K57" s="32"/>
    </row>
    <row r="58" spans="1:11" s="33" customFormat="1" ht="11.25" customHeight="1">
      <c r="A58" s="35" t="s">
        <v>46</v>
      </c>
      <c r="B58" s="29"/>
      <c r="C58" s="30"/>
      <c r="D58" s="30"/>
      <c r="E58" s="30"/>
      <c r="F58" s="31"/>
      <c r="G58" s="31"/>
      <c r="H58" s="129"/>
      <c r="I58" s="129"/>
      <c r="J58" s="129"/>
      <c r="K58" s="32"/>
    </row>
    <row r="59" spans="1:11" s="42" customFormat="1" ht="11.25" customHeight="1">
      <c r="A59" s="36" t="s">
        <v>47</v>
      </c>
      <c r="B59" s="37"/>
      <c r="C59" s="38"/>
      <c r="D59" s="38"/>
      <c r="E59" s="38"/>
      <c r="F59" s="39"/>
      <c r="G59" s="40"/>
      <c r="H59" s="127"/>
      <c r="I59" s="128"/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/>
      <c r="D61" s="30"/>
      <c r="E61" s="30"/>
      <c r="F61" s="31"/>
      <c r="G61" s="31"/>
      <c r="H61" s="129"/>
      <c r="I61" s="129"/>
      <c r="J61" s="129"/>
      <c r="K61" s="32"/>
    </row>
    <row r="62" spans="1:11" s="33" customFormat="1" ht="11.25" customHeight="1">
      <c r="A62" s="35" t="s">
        <v>49</v>
      </c>
      <c r="B62" s="29"/>
      <c r="C62" s="30"/>
      <c r="D62" s="30"/>
      <c r="E62" s="30"/>
      <c r="F62" s="31"/>
      <c r="G62" s="31"/>
      <c r="H62" s="129"/>
      <c r="I62" s="129"/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/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/>
      <c r="D64" s="38"/>
      <c r="E64" s="38"/>
      <c r="F64" s="39"/>
      <c r="G64" s="40"/>
      <c r="H64" s="127"/>
      <c r="I64" s="128"/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/>
      <c r="D66" s="38"/>
      <c r="E66" s="38"/>
      <c r="F66" s="39"/>
      <c r="G66" s="40"/>
      <c r="H66" s="127"/>
      <c r="I66" s="128"/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>
        <v>0.39</v>
      </c>
      <c r="I69" s="129">
        <v>0.35</v>
      </c>
      <c r="J69" s="129">
        <v>0.45</v>
      </c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>
        <v>0.39</v>
      </c>
      <c r="I70" s="128">
        <v>0.35</v>
      </c>
      <c r="J70" s="128">
        <v>0.45</v>
      </c>
      <c r="K70" s="41">
        <f>IF(I70&gt;0,100*J70/I70,0)</f>
        <v>128.57142857142858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/>
      <c r="D73" s="30"/>
      <c r="E73" s="30"/>
      <c r="F73" s="31"/>
      <c r="G73" s="31"/>
      <c r="H73" s="129"/>
      <c r="I73" s="129">
        <v>0.001</v>
      </c>
      <c r="J73" s="129"/>
      <c r="K73" s="32"/>
    </row>
    <row r="74" spans="1:11" s="33" customFormat="1" ht="11.25" customHeight="1">
      <c r="A74" s="35" t="s">
        <v>58</v>
      </c>
      <c r="B74" s="29"/>
      <c r="C74" s="30"/>
      <c r="D74" s="30"/>
      <c r="E74" s="30"/>
      <c r="F74" s="31"/>
      <c r="G74" s="31"/>
      <c r="H74" s="129"/>
      <c r="I74" s="129"/>
      <c r="J74" s="129"/>
      <c r="K74" s="32"/>
    </row>
    <row r="75" spans="1:11" s="33" customFormat="1" ht="11.25" customHeight="1">
      <c r="A75" s="35" t="s">
        <v>59</v>
      </c>
      <c r="B75" s="29"/>
      <c r="C75" s="30"/>
      <c r="D75" s="30"/>
      <c r="E75" s="30"/>
      <c r="F75" s="31"/>
      <c r="G75" s="31"/>
      <c r="H75" s="129">
        <v>0.176</v>
      </c>
      <c r="I75" s="129">
        <v>0.176</v>
      </c>
      <c r="J75" s="129">
        <v>0.117</v>
      </c>
      <c r="K75" s="32"/>
    </row>
    <row r="76" spans="1:11" s="33" customFormat="1" ht="11.25" customHeight="1">
      <c r="A76" s="35" t="s">
        <v>60</v>
      </c>
      <c r="B76" s="29"/>
      <c r="C76" s="30"/>
      <c r="D76" s="30"/>
      <c r="E76" s="30"/>
      <c r="F76" s="31"/>
      <c r="G76" s="31"/>
      <c r="H76" s="129">
        <v>10.869</v>
      </c>
      <c r="I76" s="129">
        <v>13.513</v>
      </c>
      <c r="J76" s="129">
        <v>16.976</v>
      </c>
      <c r="K76" s="32"/>
    </row>
    <row r="77" spans="1:11" s="33" customFormat="1" ht="11.25" customHeight="1">
      <c r="A77" s="35" t="s">
        <v>61</v>
      </c>
      <c r="B77" s="29"/>
      <c r="C77" s="30"/>
      <c r="D77" s="30"/>
      <c r="E77" s="30"/>
      <c r="F77" s="31"/>
      <c r="G77" s="31"/>
      <c r="H77" s="129"/>
      <c r="I77" s="129"/>
      <c r="J77" s="129"/>
      <c r="K77" s="32"/>
    </row>
    <row r="78" spans="1:11" s="33" customFormat="1" ht="11.25" customHeight="1">
      <c r="A78" s="35" t="s">
        <v>62</v>
      </c>
      <c r="B78" s="29"/>
      <c r="C78" s="30"/>
      <c r="D78" s="30"/>
      <c r="E78" s="30"/>
      <c r="F78" s="31"/>
      <c r="G78" s="31"/>
      <c r="H78" s="129"/>
      <c r="I78" s="129"/>
      <c r="J78" s="129"/>
      <c r="K78" s="32"/>
    </row>
    <row r="79" spans="1:11" s="33" customFormat="1" ht="11.25" customHeight="1">
      <c r="A79" s="35" t="s">
        <v>63</v>
      </c>
      <c r="B79" s="29"/>
      <c r="C79" s="30"/>
      <c r="D79" s="30"/>
      <c r="E79" s="30"/>
      <c r="F79" s="31"/>
      <c r="G79" s="31"/>
      <c r="H79" s="129"/>
      <c r="I79" s="129"/>
      <c r="J79" s="129"/>
      <c r="K79" s="32"/>
    </row>
    <row r="80" spans="1:11" s="42" customFormat="1" ht="11.25" customHeight="1">
      <c r="A80" s="43" t="s">
        <v>64</v>
      </c>
      <c r="B80" s="37"/>
      <c r="C80" s="38"/>
      <c r="D80" s="38"/>
      <c r="E80" s="38"/>
      <c r="F80" s="39"/>
      <c r="G80" s="40"/>
      <c r="H80" s="127">
        <v>11.045</v>
      </c>
      <c r="I80" s="128">
        <v>13.69</v>
      </c>
      <c r="J80" s="128">
        <v>17.093</v>
      </c>
      <c r="K80" s="41">
        <f>IF(I80&gt;0,100*J80/I80,0)</f>
        <v>124.85756026296566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/>
      <c r="D82" s="30"/>
      <c r="E82" s="30"/>
      <c r="F82" s="31"/>
      <c r="G82" s="31"/>
      <c r="H82" s="129"/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>
        <v>0.002</v>
      </c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/>
      <c r="D84" s="38"/>
      <c r="E84" s="38"/>
      <c r="F84" s="39"/>
      <c r="G84" s="40"/>
      <c r="H84" s="127">
        <v>0.002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/>
      <c r="D86" s="30"/>
      <c r="E86" s="30"/>
      <c r="F86" s="31"/>
      <c r="G86" s="31"/>
      <c r="H86" s="129">
        <v>11.703000000000001</v>
      </c>
      <c r="I86" s="129">
        <v>14.283999999999999</v>
      </c>
      <c r="J86" s="129">
        <v>17.772</v>
      </c>
      <c r="K86" s="32">
        <f>IF(I86&gt;0,100*J86/I86,0)</f>
        <v>124.41893027163259</v>
      </c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/>
      <c r="D89" s="53"/>
      <c r="E89" s="53"/>
      <c r="F89" s="54"/>
      <c r="G89" s="40"/>
      <c r="H89" s="132">
        <v>11.703000000000001</v>
      </c>
      <c r="I89" s="133">
        <v>14.283999999999999</v>
      </c>
      <c r="J89" s="133">
        <v>17.772</v>
      </c>
      <c r="K89" s="54">
        <f>IF(I89&gt;0,100*J89/I89,0)</f>
        <v>124.41893027163259</v>
      </c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7"/>
  <sheetViews>
    <sheetView zoomScalePageLayoutView="70" workbookViewId="0" topLeftCell="A43">
      <selection activeCell="L7" sqref="L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2154</v>
      </c>
      <c r="D24" s="38">
        <v>576</v>
      </c>
      <c r="E24" s="38">
        <v>700</v>
      </c>
      <c r="F24" s="39">
        <f>IF(D24&gt;0,100*E24/D24,0)</f>
        <v>121.52777777777777</v>
      </c>
      <c r="G24" s="40"/>
      <c r="H24" s="127">
        <v>5.052</v>
      </c>
      <c r="I24" s="128">
        <v>1.147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67</v>
      </c>
      <c r="D26" s="38">
        <v>55</v>
      </c>
      <c r="E26" s="38">
        <v>150</v>
      </c>
      <c r="F26" s="39">
        <f>IF(D26&gt;0,100*E26/D26,0)</f>
        <v>272.72727272727275</v>
      </c>
      <c r="G26" s="40"/>
      <c r="H26" s="127">
        <v>0.335</v>
      </c>
      <c r="I26" s="128">
        <v>0.15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2086</v>
      </c>
      <c r="D28" s="30">
        <v>1749</v>
      </c>
      <c r="E28" s="30">
        <v>1850</v>
      </c>
      <c r="F28" s="31"/>
      <c r="G28" s="31"/>
      <c r="H28" s="129">
        <v>7.065</v>
      </c>
      <c r="I28" s="129">
        <v>5.161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1350</v>
      </c>
      <c r="D29" s="30">
        <v>945</v>
      </c>
      <c r="E29" s="30">
        <v>839</v>
      </c>
      <c r="F29" s="31"/>
      <c r="G29" s="31"/>
      <c r="H29" s="129">
        <v>2.829</v>
      </c>
      <c r="I29" s="129">
        <v>0.85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107586</v>
      </c>
      <c r="D30" s="30">
        <v>85132</v>
      </c>
      <c r="E30" s="30">
        <v>85132</v>
      </c>
      <c r="F30" s="31"/>
      <c r="G30" s="31"/>
      <c r="H30" s="129">
        <v>261.367</v>
      </c>
      <c r="I30" s="129">
        <v>151.381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111022</v>
      </c>
      <c r="D31" s="38">
        <v>87826</v>
      </c>
      <c r="E31" s="38">
        <v>87821</v>
      </c>
      <c r="F31" s="39">
        <f>IF(D31&gt;0,100*E31/D31,0)</f>
        <v>99.99430692505636</v>
      </c>
      <c r="G31" s="40"/>
      <c r="H31" s="127">
        <v>271.261</v>
      </c>
      <c r="I31" s="128">
        <v>157.392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24</v>
      </c>
      <c r="D33" s="30">
        <v>32</v>
      </c>
      <c r="E33" s="30">
        <v>30</v>
      </c>
      <c r="F33" s="31"/>
      <c r="G33" s="31"/>
      <c r="H33" s="129">
        <v>0.102</v>
      </c>
      <c r="I33" s="129">
        <v>0.117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15</v>
      </c>
      <c r="D34" s="30">
        <v>8</v>
      </c>
      <c r="E34" s="30">
        <v>9</v>
      </c>
      <c r="F34" s="31"/>
      <c r="G34" s="31"/>
      <c r="H34" s="129">
        <v>0.067</v>
      </c>
      <c r="I34" s="129">
        <v>0.02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148</v>
      </c>
      <c r="D35" s="30">
        <v>150</v>
      </c>
      <c r="E35" s="30">
        <v>180</v>
      </c>
      <c r="F35" s="31"/>
      <c r="G35" s="31"/>
      <c r="H35" s="129">
        <v>0.751</v>
      </c>
      <c r="I35" s="129">
        <v>0.5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187</v>
      </c>
      <c r="D37" s="38">
        <v>190</v>
      </c>
      <c r="E37" s="38">
        <v>219</v>
      </c>
      <c r="F37" s="39">
        <f>IF(D37&gt;0,100*E37/D37,0)</f>
        <v>115.26315789473684</v>
      </c>
      <c r="G37" s="40"/>
      <c r="H37" s="127">
        <v>0.9199999999999999</v>
      </c>
      <c r="I37" s="128">
        <v>0.637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8</v>
      </c>
      <c r="D39" s="38">
        <v>8</v>
      </c>
      <c r="E39" s="38">
        <v>25</v>
      </c>
      <c r="F39" s="39">
        <f>IF(D39&gt;0,100*E39/D39,0)</f>
        <v>312.5</v>
      </c>
      <c r="G39" s="40"/>
      <c r="H39" s="127">
        <v>0.008</v>
      </c>
      <c r="I39" s="128">
        <v>0.008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25</v>
      </c>
      <c r="D41" s="30">
        <v>6</v>
      </c>
      <c r="E41" s="30"/>
      <c r="F41" s="31"/>
      <c r="G41" s="31"/>
      <c r="H41" s="129">
        <v>0.078</v>
      </c>
      <c r="I41" s="129">
        <v>0.009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409</v>
      </c>
      <c r="D42" s="30">
        <v>351</v>
      </c>
      <c r="E42" s="30">
        <v>400</v>
      </c>
      <c r="F42" s="31"/>
      <c r="G42" s="31"/>
      <c r="H42" s="129">
        <v>1.496</v>
      </c>
      <c r="I42" s="129">
        <v>1.062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29</v>
      </c>
      <c r="D43" s="30">
        <v>50</v>
      </c>
      <c r="E43" s="30">
        <v>40</v>
      </c>
      <c r="F43" s="31"/>
      <c r="G43" s="31"/>
      <c r="H43" s="129">
        <v>0.127</v>
      </c>
      <c r="I43" s="129">
        <v>0.264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35</v>
      </c>
      <c r="D44" s="30">
        <v>93</v>
      </c>
      <c r="E44" s="30">
        <v>93</v>
      </c>
      <c r="F44" s="31"/>
      <c r="G44" s="31"/>
      <c r="H44" s="129">
        <v>0.166</v>
      </c>
      <c r="I44" s="129">
        <v>0.321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38</v>
      </c>
      <c r="D45" s="30">
        <v>54</v>
      </c>
      <c r="E45" s="30">
        <v>30</v>
      </c>
      <c r="F45" s="31"/>
      <c r="G45" s="31"/>
      <c r="H45" s="129">
        <v>0.129</v>
      </c>
      <c r="I45" s="129">
        <v>0.126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122</v>
      </c>
      <c r="D46" s="30">
        <v>166</v>
      </c>
      <c r="E46" s="30">
        <v>166</v>
      </c>
      <c r="F46" s="31"/>
      <c r="G46" s="31"/>
      <c r="H46" s="129">
        <v>0.445</v>
      </c>
      <c r="I46" s="129">
        <v>0.398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6</v>
      </c>
      <c r="D47" s="30">
        <v>58</v>
      </c>
      <c r="E47" s="30">
        <v>50</v>
      </c>
      <c r="F47" s="31"/>
      <c r="G47" s="31"/>
      <c r="H47" s="129">
        <v>0.023</v>
      </c>
      <c r="I47" s="129">
        <v>0.15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588</v>
      </c>
      <c r="D48" s="30">
        <v>720</v>
      </c>
      <c r="E48" s="30">
        <v>700</v>
      </c>
      <c r="F48" s="31"/>
      <c r="G48" s="31"/>
      <c r="H48" s="129">
        <v>2.68</v>
      </c>
      <c r="I48" s="129">
        <v>2.212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124</v>
      </c>
      <c r="D49" s="30">
        <v>97</v>
      </c>
      <c r="E49" s="30">
        <v>100</v>
      </c>
      <c r="F49" s="31"/>
      <c r="G49" s="31"/>
      <c r="H49" s="129">
        <v>0.276</v>
      </c>
      <c r="I49" s="129">
        <v>0.176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1376</v>
      </c>
      <c r="D50" s="38">
        <v>1595</v>
      </c>
      <c r="E50" s="38">
        <v>1579</v>
      </c>
      <c r="F50" s="39">
        <f>IF(D50&gt;0,100*E50/D50,0)</f>
        <v>98.99686520376176</v>
      </c>
      <c r="G50" s="40"/>
      <c r="H50" s="127">
        <v>5.42</v>
      </c>
      <c r="I50" s="128">
        <v>4.718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80</v>
      </c>
      <c r="D52" s="38">
        <v>80</v>
      </c>
      <c r="E52" s="38">
        <v>80</v>
      </c>
      <c r="F52" s="39">
        <f>IF(D52&gt;0,100*E52/D52,0)</f>
        <v>100</v>
      </c>
      <c r="G52" s="40"/>
      <c r="H52" s="127">
        <v>0.417</v>
      </c>
      <c r="I52" s="128">
        <v>0.2376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168</v>
      </c>
      <c r="D54" s="30">
        <v>242</v>
      </c>
      <c r="E54" s="30">
        <v>450</v>
      </c>
      <c r="F54" s="31"/>
      <c r="G54" s="31"/>
      <c r="H54" s="129">
        <v>0.5</v>
      </c>
      <c r="I54" s="129">
        <v>0.264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232</v>
      </c>
      <c r="D55" s="30">
        <v>295</v>
      </c>
      <c r="E55" s="30">
        <v>360</v>
      </c>
      <c r="F55" s="31"/>
      <c r="G55" s="31"/>
      <c r="H55" s="129">
        <v>0.525</v>
      </c>
      <c r="I55" s="129">
        <v>0.391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324</v>
      </c>
      <c r="D56" s="30">
        <v>298</v>
      </c>
      <c r="E56" s="30">
        <v>225</v>
      </c>
      <c r="F56" s="31"/>
      <c r="G56" s="31"/>
      <c r="H56" s="129">
        <v>0.81</v>
      </c>
      <c r="I56" s="129">
        <v>0.63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59</v>
      </c>
      <c r="D57" s="30">
        <v>59</v>
      </c>
      <c r="E57" s="30">
        <v>293</v>
      </c>
      <c r="F57" s="31"/>
      <c r="G57" s="31"/>
      <c r="H57" s="129">
        <v>0.189</v>
      </c>
      <c r="I57" s="129">
        <v>0.465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1694</v>
      </c>
      <c r="D58" s="30">
        <v>1625</v>
      </c>
      <c r="E58" s="30">
        <v>1633</v>
      </c>
      <c r="F58" s="31"/>
      <c r="G58" s="31"/>
      <c r="H58" s="129">
        <v>4.749</v>
      </c>
      <c r="I58" s="129">
        <v>2.244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2477</v>
      </c>
      <c r="D59" s="38">
        <v>2519</v>
      </c>
      <c r="E59" s="38">
        <v>2961</v>
      </c>
      <c r="F59" s="39">
        <f>IF(D59&gt;0,100*E59/D59,0)</f>
        <v>117.54664549424375</v>
      </c>
      <c r="G59" s="40"/>
      <c r="H59" s="127">
        <v>6.773</v>
      </c>
      <c r="I59" s="128">
        <v>3.9940000000000007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17</v>
      </c>
      <c r="D61" s="30">
        <v>20</v>
      </c>
      <c r="E61" s="30">
        <v>50</v>
      </c>
      <c r="F61" s="31"/>
      <c r="G61" s="31"/>
      <c r="H61" s="129">
        <v>0.077</v>
      </c>
      <c r="I61" s="129">
        <v>0.05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10</v>
      </c>
      <c r="D62" s="30">
        <v>10</v>
      </c>
      <c r="E62" s="30">
        <v>20</v>
      </c>
      <c r="F62" s="31"/>
      <c r="G62" s="31"/>
      <c r="H62" s="129">
        <v>0.019</v>
      </c>
      <c r="I62" s="129">
        <v>0.005</v>
      </c>
      <c r="J62" s="129"/>
      <c r="K62" s="32"/>
    </row>
    <row r="63" spans="1:11" s="33" customFormat="1" ht="11.25" customHeight="1">
      <c r="A63" s="35" t="s">
        <v>50</v>
      </c>
      <c r="B63" s="29"/>
      <c r="C63" s="30"/>
      <c r="D63" s="30"/>
      <c r="E63" s="30">
        <v>46</v>
      </c>
      <c r="F63" s="31"/>
      <c r="G63" s="31"/>
      <c r="H63" s="129"/>
      <c r="I63" s="129"/>
      <c r="J63" s="129"/>
      <c r="K63" s="32"/>
    </row>
    <row r="64" spans="1:11" s="42" customFormat="1" ht="11.25" customHeight="1">
      <c r="A64" s="36" t="s">
        <v>51</v>
      </c>
      <c r="B64" s="37"/>
      <c r="C64" s="38">
        <v>27</v>
      </c>
      <c r="D64" s="38">
        <v>30</v>
      </c>
      <c r="E64" s="38">
        <v>116</v>
      </c>
      <c r="F64" s="39">
        <f>IF(D64&gt;0,100*E64/D64,0)</f>
        <v>386.6666666666667</v>
      </c>
      <c r="G64" s="40"/>
      <c r="H64" s="127">
        <v>0.096</v>
      </c>
      <c r="I64" s="128">
        <v>0.055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2055</v>
      </c>
      <c r="D66" s="38">
        <v>1514</v>
      </c>
      <c r="E66" s="38">
        <v>2015</v>
      </c>
      <c r="F66" s="39">
        <f>IF(D66&gt;0,100*E66/D66,0)</f>
        <v>133.09114927344783</v>
      </c>
      <c r="G66" s="40"/>
      <c r="H66" s="127">
        <v>3.764</v>
      </c>
      <c r="I66" s="128">
        <v>2.257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4470</v>
      </c>
      <c r="D68" s="30">
        <v>5270</v>
      </c>
      <c r="E68" s="30">
        <v>5000</v>
      </c>
      <c r="F68" s="31"/>
      <c r="G68" s="31"/>
      <c r="H68" s="129">
        <v>10.473</v>
      </c>
      <c r="I68" s="129">
        <v>9.2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151</v>
      </c>
      <c r="D69" s="30">
        <v>4</v>
      </c>
      <c r="E69" s="30"/>
      <c r="F69" s="31"/>
      <c r="G69" s="31"/>
      <c r="H69" s="129">
        <v>0.29</v>
      </c>
      <c r="I69" s="129">
        <v>0.007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4621</v>
      </c>
      <c r="D70" s="38">
        <v>5274</v>
      </c>
      <c r="E70" s="38">
        <v>5000</v>
      </c>
      <c r="F70" s="39">
        <f>IF(D70&gt;0,100*E70/D70,0)</f>
        <v>94.80470231323474</v>
      </c>
      <c r="G70" s="40"/>
      <c r="H70" s="127">
        <v>10.763</v>
      </c>
      <c r="I70" s="128">
        <v>9.206999999999999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193</v>
      </c>
      <c r="D72" s="30">
        <v>200</v>
      </c>
      <c r="E72" s="30">
        <v>228</v>
      </c>
      <c r="F72" s="31"/>
      <c r="G72" s="31"/>
      <c r="H72" s="129">
        <v>0.218</v>
      </c>
      <c r="I72" s="129">
        <v>0.02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50802</v>
      </c>
      <c r="D73" s="30">
        <v>42490</v>
      </c>
      <c r="E73" s="30">
        <v>42500</v>
      </c>
      <c r="F73" s="31"/>
      <c r="G73" s="31"/>
      <c r="H73" s="129">
        <v>122.383</v>
      </c>
      <c r="I73" s="129">
        <v>138.5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50274</v>
      </c>
      <c r="D74" s="30">
        <v>47325</v>
      </c>
      <c r="E74" s="30">
        <v>52000</v>
      </c>
      <c r="F74" s="31"/>
      <c r="G74" s="31"/>
      <c r="H74" s="129">
        <v>146.297</v>
      </c>
      <c r="I74" s="129">
        <v>142.311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2545</v>
      </c>
      <c r="D75" s="30">
        <v>1747.26</v>
      </c>
      <c r="E75" s="30">
        <v>1884</v>
      </c>
      <c r="F75" s="31"/>
      <c r="G75" s="31"/>
      <c r="H75" s="129">
        <v>4.628</v>
      </c>
      <c r="I75" s="129">
        <v>2.1225965069351673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9810</v>
      </c>
      <c r="D76" s="30">
        <v>9377</v>
      </c>
      <c r="E76" s="30">
        <v>9500</v>
      </c>
      <c r="F76" s="31"/>
      <c r="G76" s="31"/>
      <c r="H76" s="129">
        <v>41.889</v>
      </c>
      <c r="I76" s="129">
        <v>28.131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3499</v>
      </c>
      <c r="D77" s="30">
        <v>5780</v>
      </c>
      <c r="E77" s="30">
        <v>5746</v>
      </c>
      <c r="F77" s="31"/>
      <c r="G77" s="31"/>
      <c r="H77" s="129">
        <v>8.257</v>
      </c>
      <c r="I77" s="129">
        <v>11.5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15674</v>
      </c>
      <c r="D78" s="30">
        <v>13715</v>
      </c>
      <c r="E78" s="30">
        <v>13705</v>
      </c>
      <c r="F78" s="31"/>
      <c r="G78" s="31"/>
      <c r="H78" s="129">
        <v>42.897</v>
      </c>
      <c r="I78" s="129">
        <v>24.687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86513</v>
      </c>
      <c r="D79" s="30">
        <v>75400</v>
      </c>
      <c r="E79" s="30">
        <v>85250</v>
      </c>
      <c r="F79" s="31"/>
      <c r="G79" s="31"/>
      <c r="H79" s="129">
        <v>261.882</v>
      </c>
      <c r="I79" s="129">
        <v>262.164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219310</v>
      </c>
      <c r="D80" s="38">
        <v>196034.26</v>
      </c>
      <c r="E80" s="38">
        <v>210813</v>
      </c>
      <c r="F80" s="39">
        <f>IF(D80&gt;0,100*E80/D80,0)</f>
        <v>107.5388557081808</v>
      </c>
      <c r="G80" s="40"/>
      <c r="H80" s="127">
        <v>628.451</v>
      </c>
      <c r="I80" s="128">
        <v>609.4355965069352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5</v>
      </c>
      <c r="D82" s="30"/>
      <c r="E82" s="30"/>
      <c r="F82" s="31"/>
      <c r="G82" s="31"/>
      <c r="H82" s="129">
        <v>0.008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5</v>
      </c>
      <c r="D84" s="38"/>
      <c r="E84" s="38"/>
      <c r="F84" s="39"/>
      <c r="G84" s="40"/>
      <c r="H84" s="127">
        <v>0.008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343389</v>
      </c>
      <c r="D86" s="30">
        <v>295701.26</v>
      </c>
      <c r="E86" s="30">
        <v>311479</v>
      </c>
      <c r="F86" s="31">
        <f>IF(D86&gt;0,100*E86/D86,0)</f>
        <v>105.33570266153076</v>
      </c>
      <c r="G86" s="31"/>
      <c r="H86" s="129">
        <v>933.268</v>
      </c>
      <c r="I86" s="129">
        <v>789.2381965069352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343389</v>
      </c>
      <c r="D89" s="53">
        <v>295701.26</v>
      </c>
      <c r="E89" s="53">
        <v>311479</v>
      </c>
      <c r="F89" s="54">
        <f>IF(D89&gt;0,100*E89/D89,0)</f>
        <v>105.33570266153076</v>
      </c>
      <c r="G89" s="40"/>
      <c r="H89" s="132">
        <v>933.268</v>
      </c>
      <c r="I89" s="133">
        <v>789.2381965069352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7"/>
  <sheetViews>
    <sheetView zoomScalePageLayoutView="70" workbookViewId="0" topLeftCell="A10">
      <selection activeCell="L7" sqref="L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1777</v>
      </c>
      <c r="D9" s="30">
        <v>1731</v>
      </c>
      <c r="E9" s="30">
        <v>1730.9087733122917</v>
      </c>
      <c r="F9" s="31"/>
      <c r="G9" s="31"/>
      <c r="H9" s="129">
        <v>5.606</v>
      </c>
      <c r="I9" s="129">
        <v>5.604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3616</v>
      </c>
      <c r="D10" s="30">
        <v>3681</v>
      </c>
      <c r="E10" s="30">
        <v>3681.274173971123</v>
      </c>
      <c r="F10" s="31"/>
      <c r="G10" s="31"/>
      <c r="H10" s="129">
        <v>7.232</v>
      </c>
      <c r="I10" s="129">
        <v>7.235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9232</v>
      </c>
      <c r="D11" s="30">
        <v>8235</v>
      </c>
      <c r="E11" s="30">
        <v>8235.296587971967</v>
      </c>
      <c r="F11" s="31"/>
      <c r="G11" s="31"/>
      <c r="H11" s="129">
        <v>22.914</v>
      </c>
      <c r="I11" s="129">
        <v>20.752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342</v>
      </c>
      <c r="D12" s="30">
        <v>308</v>
      </c>
      <c r="E12" s="30">
        <v>307.8050585307383</v>
      </c>
      <c r="F12" s="31"/>
      <c r="G12" s="31"/>
      <c r="H12" s="129">
        <v>0.696</v>
      </c>
      <c r="I12" s="129">
        <v>0.697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14967</v>
      </c>
      <c r="D13" s="38">
        <v>13955</v>
      </c>
      <c r="E13" s="38">
        <v>13955.28459378612</v>
      </c>
      <c r="F13" s="39">
        <f>IF(D13&gt;0,100*E13/D13,0)</f>
        <v>100.002039367869</v>
      </c>
      <c r="G13" s="40"/>
      <c r="H13" s="127">
        <v>36.448</v>
      </c>
      <c r="I13" s="128">
        <v>34.288000000000004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>
        <v>50</v>
      </c>
      <c r="D15" s="38">
        <v>50</v>
      </c>
      <c r="E15" s="38">
        <v>50</v>
      </c>
      <c r="F15" s="39">
        <f>IF(D15&gt;0,100*E15/D15,0)</f>
        <v>100</v>
      </c>
      <c r="G15" s="40"/>
      <c r="H15" s="127">
        <v>0.06</v>
      </c>
      <c r="I15" s="128">
        <v>0.06</v>
      </c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527</v>
      </c>
      <c r="D17" s="38">
        <v>178</v>
      </c>
      <c r="E17" s="38">
        <v>178</v>
      </c>
      <c r="F17" s="39">
        <f>IF(D17&gt;0,100*E17/D17,0)</f>
        <v>100</v>
      </c>
      <c r="G17" s="40"/>
      <c r="H17" s="127">
        <v>1.291</v>
      </c>
      <c r="I17" s="128">
        <v>0.445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24460</v>
      </c>
      <c r="D19" s="30">
        <v>24705</v>
      </c>
      <c r="E19" s="30">
        <v>25965</v>
      </c>
      <c r="F19" s="31"/>
      <c r="G19" s="31"/>
      <c r="H19" s="129">
        <v>122.3</v>
      </c>
      <c r="I19" s="129">
        <v>142.054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24460</v>
      </c>
      <c r="D22" s="38">
        <v>24705</v>
      </c>
      <c r="E22" s="38">
        <v>25965</v>
      </c>
      <c r="F22" s="39">
        <f>IF(D22&gt;0,100*E22/D22,0)</f>
        <v>105.10018214936248</v>
      </c>
      <c r="G22" s="40"/>
      <c r="H22" s="127">
        <v>122.3</v>
      </c>
      <c r="I22" s="128">
        <v>142.054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70714</v>
      </c>
      <c r="D24" s="38">
        <v>71445</v>
      </c>
      <c r="E24" s="38">
        <v>70850</v>
      </c>
      <c r="F24" s="39">
        <f>IF(D24&gt;0,100*E24/D24,0)</f>
        <v>99.16719154594443</v>
      </c>
      <c r="G24" s="40"/>
      <c r="H24" s="127">
        <v>304.963</v>
      </c>
      <c r="I24" s="128">
        <v>344.027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33444</v>
      </c>
      <c r="D26" s="38">
        <v>32155</v>
      </c>
      <c r="E26" s="38">
        <v>31150</v>
      </c>
      <c r="F26" s="39">
        <f>IF(D26&gt;0,100*E26/D26,0)</f>
        <v>96.87451407246151</v>
      </c>
      <c r="G26" s="40"/>
      <c r="H26" s="127">
        <v>180.949</v>
      </c>
      <c r="I26" s="128">
        <v>147.15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53170</v>
      </c>
      <c r="D28" s="30">
        <v>51232</v>
      </c>
      <c r="E28" s="30">
        <v>57850</v>
      </c>
      <c r="F28" s="31"/>
      <c r="G28" s="31"/>
      <c r="H28" s="129">
        <v>253.542</v>
      </c>
      <c r="I28" s="129">
        <v>203.409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43476</v>
      </c>
      <c r="D29" s="30">
        <v>42167</v>
      </c>
      <c r="E29" s="30">
        <v>42647</v>
      </c>
      <c r="F29" s="31"/>
      <c r="G29" s="31"/>
      <c r="H29" s="129">
        <v>121.672</v>
      </c>
      <c r="I29" s="129">
        <v>70.615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161476</v>
      </c>
      <c r="D30" s="30">
        <v>143022</v>
      </c>
      <c r="E30" s="30">
        <v>143022</v>
      </c>
      <c r="F30" s="31"/>
      <c r="G30" s="31"/>
      <c r="H30" s="129">
        <v>452.90200000000004</v>
      </c>
      <c r="I30" s="129">
        <v>313.637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258122</v>
      </c>
      <c r="D31" s="38">
        <v>236421</v>
      </c>
      <c r="E31" s="38">
        <v>243519</v>
      </c>
      <c r="F31" s="39">
        <f>IF(D31&gt;0,100*E31/D31,0)</f>
        <v>103.00227137183245</v>
      </c>
      <c r="G31" s="40"/>
      <c r="H31" s="127">
        <v>828.116</v>
      </c>
      <c r="I31" s="128">
        <v>587.6610000000001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24211</v>
      </c>
      <c r="D33" s="30">
        <v>24086</v>
      </c>
      <c r="E33" s="30">
        <v>20217</v>
      </c>
      <c r="F33" s="31"/>
      <c r="G33" s="31"/>
      <c r="H33" s="129">
        <v>101.556</v>
      </c>
      <c r="I33" s="129">
        <v>88.648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14994</v>
      </c>
      <c r="D34" s="30">
        <v>14609</v>
      </c>
      <c r="E34" s="30">
        <v>14610</v>
      </c>
      <c r="F34" s="31"/>
      <c r="G34" s="31"/>
      <c r="H34" s="129">
        <v>67.20299999999999</v>
      </c>
      <c r="I34" s="129">
        <v>55.436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49354</v>
      </c>
      <c r="D35" s="30">
        <v>48150</v>
      </c>
      <c r="E35" s="30">
        <v>50180</v>
      </c>
      <c r="F35" s="31"/>
      <c r="G35" s="31"/>
      <c r="H35" s="129">
        <v>250.464</v>
      </c>
      <c r="I35" s="129">
        <v>180.5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7156</v>
      </c>
      <c r="D36" s="30">
        <v>6242</v>
      </c>
      <c r="E36" s="30">
        <v>6284</v>
      </c>
      <c r="F36" s="31"/>
      <c r="G36" s="31"/>
      <c r="H36" s="129">
        <v>34.993</v>
      </c>
      <c r="I36" s="129">
        <v>17.348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95715</v>
      </c>
      <c r="D37" s="38">
        <v>93087</v>
      </c>
      <c r="E37" s="38">
        <v>91291</v>
      </c>
      <c r="F37" s="39">
        <f>IF(D37&gt;0,100*E37/D37,0)</f>
        <v>98.07062210620172</v>
      </c>
      <c r="G37" s="40"/>
      <c r="H37" s="127">
        <v>454.21599999999995</v>
      </c>
      <c r="I37" s="128">
        <v>341.932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4205</v>
      </c>
      <c r="D39" s="38">
        <v>4805</v>
      </c>
      <c r="E39" s="38">
        <v>5000</v>
      </c>
      <c r="F39" s="39">
        <f>IF(D39&gt;0,100*E39/D39,0)</f>
        <v>104.0582726326743</v>
      </c>
      <c r="G39" s="40"/>
      <c r="H39" s="127">
        <v>9.540999999999999</v>
      </c>
      <c r="I39" s="128">
        <v>9.541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34120</v>
      </c>
      <c r="D41" s="30">
        <v>38869</v>
      </c>
      <c r="E41" s="30">
        <v>40000</v>
      </c>
      <c r="F41" s="31"/>
      <c r="G41" s="31"/>
      <c r="H41" s="129">
        <v>106.99300000000001</v>
      </c>
      <c r="I41" s="129">
        <v>72.309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220982</v>
      </c>
      <c r="D42" s="30">
        <v>233676</v>
      </c>
      <c r="E42" s="30">
        <v>234250</v>
      </c>
      <c r="F42" s="31"/>
      <c r="G42" s="31"/>
      <c r="H42" s="129">
        <v>1044.14</v>
      </c>
      <c r="I42" s="129">
        <v>977.241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60224</v>
      </c>
      <c r="D43" s="30">
        <v>62594</v>
      </c>
      <c r="E43" s="30">
        <v>63040</v>
      </c>
      <c r="F43" s="31"/>
      <c r="G43" s="31"/>
      <c r="H43" s="129">
        <v>268.409</v>
      </c>
      <c r="I43" s="129">
        <v>221.978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119384</v>
      </c>
      <c r="D44" s="30">
        <v>125899</v>
      </c>
      <c r="E44" s="30">
        <v>120093</v>
      </c>
      <c r="F44" s="31"/>
      <c r="G44" s="31"/>
      <c r="H44" s="129">
        <v>537.471</v>
      </c>
      <c r="I44" s="129">
        <v>420.472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65759</v>
      </c>
      <c r="D45" s="30">
        <v>76726</v>
      </c>
      <c r="E45" s="30">
        <v>78030</v>
      </c>
      <c r="F45" s="31"/>
      <c r="G45" s="31"/>
      <c r="H45" s="129">
        <v>226.81199999999998</v>
      </c>
      <c r="I45" s="129">
        <v>184.452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69894</v>
      </c>
      <c r="D46" s="30">
        <v>71511</v>
      </c>
      <c r="E46" s="30">
        <v>74500</v>
      </c>
      <c r="F46" s="31"/>
      <c r="G46" s="31"/>
      <c r="H46" s="129">
        <v>253.03799999999998</v>
      </c>
      <c r="I46" s="129">
        <v>160.046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102011</v>
      </c>
      <c r="D47" s="30">
        <v>106269</v>
      </c>
      <c r="E47" s="30">
        <v>103350</v>
      </c>
      <c r="F47" s="31"/>
      <c r="G47" s="31"/>
      <c r="H47" s="129">
        <v>410.68800000000005</v>
      </c>
      <c r="I47" s="129">
        <v>299.708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79214</v>
      </c>
      <c r="D48" s="30">
        <v>94689</v>
      </c>
      <c r="E48" s="30">
        <v>93700</v>
      </c>
      <c r="F48" s="31"/>
      <c r="G48" s="31"/>
      <c r="H48" s="129">
        <v>330.11</v>
      </c>
      <c r="I48" s="129">
        <v>270.666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67871</v>
      </c>
      <c r="D49" s="30">
        <v>75172</v>
      </c>
      <c r="E49" s="30">
        <v>73100</v>
      </c>
      <c r="F49" s="31"/>
      <c r="G49" s="31"/>
      <c r="H49" s="129">
        <v>265.531</v>
      </c>
      <c r="I49" s="129">
        <v>177.605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819459</v>
      </c>
      <c r="D50" s="38">
        <v>885405</v>
      </c>
      <c r="E50" s="38">
        <v>880063</v>
      </c>
      <c r="F50" s="39">
        <f>IF(D50&gt;0,100*E50/D50,0)</f>
        <v>99.39666028540611</v>
      </c>
      <c r="G50" s="40"/>
      <c r="H50" s="127">
        <v>3443.192</v>
      </c>
      <c r="I50" s="128">
        <v>2784.4770000000003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26988</v>
      </c>
      <c r="D52" s="38">
        <v>26980</v>
      </c>
      <c r="E52" s="38">
        <v>26988</v>
      </c>
      <c r="F52" s="39">
        <f>IF(D52&gt;0,100*E52/D52,0)</f>
        <v>100.02965159377317</v>
      </c>
      <c r="G52" s="40"/>
      <c r="H52" s="127">
        <v>140.794</v>
      </c>
      <c r="I52" s="128">
        <v>86.40496279547791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72323</v>
      </c>
      <c r="D54" s="30">
        <v>68549</v>
      </c>
      <c r="E54" s="30">
        <v>74450</v>
      </c>
      <c r="F54" s="31"/>
      <c r="G54" s="31"/>
      <c r="H54" s="129">
        <v>244.536</v>
      </c>
      <c r="I54" s="129">
        <v>162.921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54343</v>
      </c>
      <c r="D55" s="30">
        <v>55003</v>
      </c>
      <c r="E55" s="30">
        <v>60300</v>
      </c>
      <c r="F55" s="31"/>
      <c r="G55" s="31"/>
      <c r="H55" s="129">
        <v>105.531</v>
      </c>
      <c r="I55" s="129">
        <v>70.025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36346</v>
      </c>
      <c r="D56" s="30">
        <v>36075</v>
      </c>
      <c r="E56" s="30">
        <v>34625</v>
      </c>
      <c r="F56" s="31"/>
      <c r="G56" s="31"/>
      <c r="H56" s="129">
        <v>120.465</v>
      </c>
      <c r="I56" s="129">
        <v>107.63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71144</v>
      </c>
      <c r="D57" s="30">
        <v>71520</v>
      </c>
      <c r="E57" s="30">
        <v>69177</v>
      </c>
      <c r="F57" s="31"/>
      <c r="G57" s="31"/>
      <c r="H57" s="129">
        <v>229.53</v>
      </c>
      <c r="I57" s="129">
        <v>142.677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67236</v>
      </c>
      <c r="D58" s="30">
        <v>66160</v>
      </c>
      <c r="E58" s="30">
        <v>64580</v>
      </c>
      <c r="F58" s="31"/>
      <c r="G58" s="31"/>
      <c r="H58" s="129">
        <v>202.458</v>
      </c>
      <c r="I58" s="129">
        <v>103.329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301392</v>
      </c>
      <c r="D59" s="38">
        <v>297307</v>
      </c>
      <c r="E59" s="38">
        <v>303132</v>
      </c>
      <c r="F59" s="39">
        <f>IF(D59&gt;0,100*E59/D59,0)</f>
        <v>101.95925423888438</v>
      </c>
      <c r="G59" s="40"/>
      <c r="H59" s="127">
        <v>902.52</v>
      </c>
      <c r="I59" s="128">
        <v>586.582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1484</v>
      </c>
      <c r="D61" s="30">
        <v>1220</v>
      </c>
      <c r="E61" s="30">
        <v>1650</v>
      </c>
      <c r="F61" s="31"/>
      <c r="G61" s="31"/>
      <c r="H61" s="129">
        <v>5.277</v>
      </c>
      <c r="I61" s="129">
        <v>2.05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664</v>
      </c>
      <c r="D62" s="30">
        <v>600</v>
      </c>
      <c r="E62" s="30">
        <v>645</v>
      </c>
      <c r="F62" s="31"/>
      <c r="G62" s="31"/>
      <c r="H62" s="129">
        <v>1.176</v>
      </c>
      <c r="I62" s="129">
        <v>0.341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1600</v>
      </c>
      <c r="D63" s="30">
        <v>1560</v>
      </c>
      <c r="E63" s="30">
        <v>2314</v>
      </c>
      <c r="F63" s="31"/>
      <c r="G63" s="31"/>
      <c r="H63" s="129">
        <v>4.303</v>
      </c>
      <c r="I63" s="129">
        <v>0.924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3748</v>
      </c>
      <c r="D64" s="38">
        <v>3380</v>
      </c>
      <c r="E64" s="38">
        <v>4609</v>
      </c>
      <c r="F64" s="39">
        <f>IF(D64&gt;0,100*E64/D64,0)</f>
        <v>136.36094674556213</v>
      </c>
      <c r="G64" s="40"/>
      <c r="H64" s="127">
        <v>10.756</v>
      </c>
      <c r="I64" s="128">
        <v>3.315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7980</v>
      </c>
      <c r="D66" s="38">
        <v>5880</v>
      </c>
      <c r="E66" s="38">
        <v>7226</v>
      </c>
      <c r="F66" s="39">
        <f>IF(D66&gt;0,100*E66/D66,0)</f>
        <v>122.89115646258503</v>
      </c>
      <c r="G66" s="40"/>
      <c r="H66" s="127">
        <v>19.278</v>
      </c>
      <c r="I66" s="128">
        <v>11.56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73576</v>
      </c>
      <c r="D68" s="30">
        <v>84070</v>
      </c>
      <c r="E68" s="30">
        <v>85000</v>
      </c>
      <c r="F68" s="31"/>
      <c r="G68" s="31"/>
      <c r="H68" s="129">
        <v>148.918</v>
      </c>
      <c r="I68" s="129">
        <v>174.2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5994</v>
      </c>
      <c r="D69" s="30">
        <v>5764</v>
      </c>
      <c r="E69" s="30">
        <v>6000</v>
      </c>
      <c r="F69" s="31"/>
      <c r="G69" s="31"/>
      <c r="H69" s="129">
        <v>9.914</v>
      </c>
      <c r="I69" s="129">
        <v>8.507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79570</v>
      </c>
      <c r="D70" s="38">
        <v>89834</v>
      </c>
      <c r="E70" s="38">
        <v>91000</v>
      </c>
      <c r="F70" s="39">
        <f>IF(D70&gt;0,100*E70/D70,0)</f>
        <v>101.2979495513948</v>
      </c>
      <c r="G70" s="40"/>
      <c r="H70" s="127">
        <v>158.832</v>
      </c>
      <c r="I70" s="128">
        <v>182.707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2108</v>
      </c>
      <c r="D72" s="30">
        <v>1800</v>
      </c>
      <c r="E72" s="30">
        <v>2015</v>
      </c>
      <c r="F72" s="31"/>
      <c r="G72" s="31"/>
      <c r="H72" s="129">
        <v>2.962</v>
      </c>
      <c r="I72" s="129">
        <v>0.541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67952</v>
      </c>
      <c r="D73" s="30">
        <v>64555</v>
      </c>
      <c r="E73" s="30">
        <v>62600</v>
      </c>
      <c r="F73" s="31"/>
      <c r="G73" s="31"/>
      <c r="H73" s="129">
        <v>165.55</v>
      </c>
      <c r="I73" s="129">
        <v>216.15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83692</v>
      </c>
      <c r="D74" s="30">
        <v>86181</v>
      </c>
      <c r="E74" s="30">
        <v>84000</v>
      </c>
      <c r="F74" s="31"/>
      <c r="G74" s="31"/>
      <c r="H74" s="129">
        <v>243.781</v>
      </c>
      <c r="I74" s="129">
        <v>278.765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17103</v>
      </c>
      <c r="D75" s="30">
        <v>13593.54</v>
      </c>
      <c r="E75" s="30">
        <v>13779</v>
      </c>
      <c r="F75" s="31"/>
      <c r="G75" s="31"/>
      <c r="H75" s="129">
        <v>41.603</v>
      </c>
      <c r="I75" s="129">
        <v>15.804470164198717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15538</v>
      </c>
      <c r="D76" s="30">
        <v>15571</v>
      </c>
      <c r="E76" s="30">
        <v>15400</v>
      </c>
      <c r="F76" s="31"/>
      <c r="G76" s="31"/>
      <c r="H76" s="129">
        <v>66.813</v>
      </c>
      <c r="I76" s="129">
        <v>48.571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9359</v>
      </c>
      <c r="D77" s="30">
        <v>9765</v>
      </c>
      <c r="E77" s="30">
        <v>9717</v>
      </c>
      <c r="F77" s="31"/>
      <c r="G77" s="31"/>
      <c r="H77" s="129">
        <v>17.674</v>
      </c>
      <c r="I77" s="129">
        <v>19.485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22392</v>
      </c>
      <c r="D78" s="30">
        <v>22425</v>
      </c>
      <c r="E78" s="30">
        <v>22405</v>
      </c>
      <c r="F78" s="31"/>
      <c r="G78" s="31"/>
      <c r="H78" s="129">
        <v>56.727</v>
      </c>
      <c r="I78" s="129">
        <v>40.722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165291</v>
      </c>
      <c r="D79" s="30">
        <v>167700</v>
      </c>
      <c r="E79" s="30">
        <v>160250</v>
      </c>
      <c r="F79" s="31"/>
      <c r="G79" s="31"/>
      <c r="H79" s="129">
        <v>536.364</v>
      </c>
      <c r="I79" s="129">
        <v>605.41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383435</v>
      </c>
      <c r="D80" s="38">
        <v>381590.54000000004</v>
      </c>
      <c r="E80" s="38">
        <v>370166</v>
      </c>
      <c r="F80" s="39">
        <f>IF(D80&gt;0,100*E80/D80,0)</f>
        <v>97.00607357823911</v>
      </c>
      <c r="G80" s="40"/>
      <c r="H80" s="127">
        <v>1131.4740000000002</v>
      </c>
      <c r="I80" s="128">
        <v>1225.4484701641986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10</v>
      </c>
      <c r="D82" s="30"/>
      <c r="E82" s="30"/>
      <c r="F82" s="31"/>
      <c r="G82" s="31"/>
      <c r="H82" s="129">
        <v>0.016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183</v>
      </c>
      <c r="D83" s="30">
        <v>180</v>
      </c>
      <c r="E83" s="30">
        <v>180</v>
      </c>
      <c r="F83" s="31"/>
      <c r="G83" s="31"/>
      <c r="H83" s="129">
        <v>0.183</v>
      </c>
      <c r="I83" s="129">
        <v>0.18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193</v>
      </c>
      <c r="D84" s="38">
        <v>180</v>
      </c>
      <c r="E84" s="38">
        <v>180</v>
      </c>
      <c r="F84" s="39">
        <f>IF(D84&gt;0,100*E84/D84,0)</f>
        <v>100</v>
      </c>
      <c r="G84" s="40"/>
      <c r="H84" s="127">
        <v>0.199</v>
      </c>
      <c r="I84" s="128">
        <v>0.18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2124969</v>
      </c>
      <c r="D86" s="30">
        <v>2167357.54</v>
      </c>
      <c r="E86" s="30">
        <v>2165322.284593786</v>
      </c>
      <c r="F86" s="31">
        <f>IF(D86&gt;0,100*E86/D86,0)</f>
        <v>99.90609507805463</v>
      </c>
      <c r="G86" s="31"/>
      <c r="H86" s="129">
        <v>7744.929</v>
      </c>
      <c r="I86" s="129">
        <v>6487.832432959678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2124969</v>
      </c>
      <c r="D89" s="53">
        <v>2167357.54</v>
      </c>
      <c r="E89" s="53">
        <v>2165322.284593786</v>
      </c>
      <c r="F89" s="54">
        <f>IF(D89&gt;0,100*E89/D89,0)</f>
        <v>99.90609507805463</v>
      </c>
      <c r="G89" s="40"/>
      <c r="H89" s="132">
        <v>7744.929</v>
      </c>
      <c r="I89" s="133">
        <v>6487.832432959678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7"/>
  <sheetViews>
    <sheetView zoomScalePageLayoutView="70" workbookViewId="0" topLeftCell="A25">
      <selection activeCell="L70" sqref="L70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3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/>
      <c r="D9" s="30"/>
      <c r="E9" s="30"/>
      <c r="F9" s="31"/>
      <c r="G9" s="31"/>
      <c r="H9" s="129"/>
      <c r="I9" s="129"/>
      <c r="J9" s="129"/>
      <c r="K9" s="32"/>
    </row>
    <row r="10" spans="1:11" s="33" customFormat="1" ht="11.25" customHeight="1">
      <c r="A10" s="35" t="s">
        <v>9</v>
      </c>
      <c r="B10" s="29"/>
      <c r="C10" s="30"/>
      <c r="D10" s="30"/>
      <c r="E10" s="30"/>
      <c r="F10" s="31"/>
      <c r="G10" s="31"/>
      <c r="H10" s="129"/>
      <c r="I10" s="129"/>
      <c r="J10" s="129"/>
      <c r="K10" s="32"/>
    </row>
    <row r="11" spans="1:11" s="33" customFormat="1" ht="11.25" customHeight="1">
      <c r="A11" s="28" t="s">
        <v>10</v>
      </c>
      <c r="B11" s="29"/>
      <c r="C11" s="30"/>
      <c r="D11" s="30"/>
      <c r="E11" s="30"/>
      <c r="F11" s="31"/>
      <c r="G11" s="31"/>
      <c r="H11" s="129"/>
      <c r="I11" s="129"/>
      <c r="J11" s="129"/>
      <c r="K11" s="32"/>
    </row>
    <row r="12" spans="1:11" s="33" customFormat="1" ht="11.25" customHeight="1">
      <c r="A12" s="35" t="s">
        <v>11</v>
      </c>
      <c r="B12" s="29"/>
      <c r="C12" s="30"/>
      <c r="D12" s="30"/>
      <c r="E12" s="30"/>
      <c r="F12" s="31"/>
      <c r="G12" s="31"/>
      <c r="H12" s="129"/>
      <c r="I12" s="129"/>
      <c r="J12" s="129"/>
      <c r="K12" s="32"/>
    </row>
    <row r="13" spans="1:11" s="42" customFormat="1" ht="11.25" customHeight="1">
      <c r="A13" s="36" t="s">
        <v>12</v>
      </c>
      <c r="B13" s="37"/>
      <c r="C13" s="38"/>
      <c r="D13" s="38"/>
      <c r="E13" s="38"/>
      <c r="F13" s="39"/>
      <c r="G13" s="40"/>
      <c r="H13" s="127"/>
      <c r="I13" s="128"/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162</v>
      </c>
      <c r="D17" s="38">
        <v>85</v>
      </c>
      <c r="E17" s="38">
        <v>85</v>
      </c>
      <c r="F17" s="39">
        <f>IF(D17&gt;0,100*E17/D17,0)</f>
        <v>100</v>
      </c>
      <c r="G17" s="40"/>
      <c r="H17" s="127">
        <v>0.211</v>
      </c>
      <c r="I17" s="128">
        <v>0.119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/>
      <c r="D19" s="30"/>
      <c r="E19" s="30"/>
      <c r="F19" s="31"/>
      <c r="G19" s="31"/>
      <c r="H19" s="129"/>
      <c r="I19" s="129"/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/>
      <c r="D22" s="38"/>
      <c r="E22" s="38"/>
      <c r="F22" s="39"/>
      <c r="G22" s="40"/>
      <c r="H22" s="127"/>
      <c r="I22" s="128"/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/>
      <c r="D24" s="38"/>
      <c r="E24" s="38"/>
      <c r="F24" s="39"/>
      <c r="G24" s="40"/>
      <c r="H24" s="127"/>
      <c r="I24" s="128"/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/>
      <c r="D26" s="38"/>
      <c r="E26" s="38"/>
      <c r="F26" s="39"/>
      <c r="G26" s="40"/>
      <c r="H26" s="127"/>
      <c r="I26" s="128"/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5539</v>
      </c>
      <c r="D28" s="30">
        <v>8200</v>
      </c>
      <c r="E28" s="30">
        <v>13500</v>
      </c>
      <c r="F28" s="31"/>
      <c r="G28" s="31"/>
      <c r="H28" s="129">
        <v>22.09</v>
      </c>
      <c r="I28" s="129">
        <v>31.26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12088</v>
      </c>
      <c r="D29" s="30">
        <v>12820</v>
      </c>
      <c r="E29" s="30">
        <v>12820</v>
      </c>
      <c r="F29" s="31"/>
      <c r="G29" s="31"/>
      <c r="H29" s="129">
        <v>36.027</v>
      </c>
      <c r="I29" s="129">
        <v>20.903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18291</v>
      </c>
      <c r="D30" s="30">
        <v>21650</v>
      </c>
      <c r="E30" s="30">
        <v>46557</v>
      </c>
      <c r="F30" s="31"/>
      <c r="G30" s="31"/>
      <c r="H30" s="129">
        <v>61.002</v>
      </c>
      <c r="I30" s="129">
        <v>49.862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35918</v>
      </c>
      <c r="D31" s="38">
        <v>42670</v>
      </c>
      <c r="E31" s="38">
        <v>72877</v>
      </c>
      <c r="F31" s="39">
        <f>IF(D31&gt;0,100*E31/D31,0)</f>
        <v>170.7921256151863</v>
      </c>
      <c r="G31" s="40"/>
      <c r="H31" s="127">
        <v>119.119</v>
      </c>
      <c r="I31" s="128">
        <v>102.025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315</v>
      </c>
      <c r="D33" s="30">
        <v>300</v>
      </c>
      <c r="E33" s="30">
        <v>300</v>
      </c>
      <c r="F33" s="31"/>
      <c r="G33" s="31"/>
      <c r="H33" s="129">
        <v>1.193</v>
      </c>
      <c r="I33" s="129">
        <v>0.9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528</v>
      </c>
      <c r="D34" s="30">
        <v>725</v>
      </c>
      <c r="E34" s="30">
        <v>727</v>
      </c>
      <c r="F34" s="31"/>
      <c r="G34" s="31"/>
      <c r="H34" s="129">
        <v>2.304</v>
      </c>
      <c r="I34" s="129">
        <v>2.203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14840</v>
      </c>
      <c r="D35" s="30">
        <v>15600</v>
      </c>
      <c r="E35" s="30">
        <v>15000</v>
      </c>
      <c r="F35" s="31"/>
      <c r="G35" s="31"/>
      <c r="H35" s="129">
        <v>74.901</v>
      </c>
      <c r="I35" s="129">
        <v>48.5</v>
      </c>
      <c r="J35" s="129"/>
      <c r="K35" s="32"/>
    </row>
    <row r="36" spans="1:11" s="33" customFormat="1" ht="11.25" customHeight="1">
      <c r="A36" s="35" t="s">
        <v>28</v>
      </c>
      <c r="B36" s="29"/>
      <c r="C36" s="30"/>
      <c r="D36" s="30"/>
      <c r="E36" s="30"/>
      <c r="F36" s="31"/>
      <c r="G36" s="31"/>
      <c r="H36" s="129"/>
      <c r="I36" s="129"/>
      <c r="J36" s="129"/>
      <c r="K36" s="32"/>
    </row>
    <row r="37" spans="1:11" s="42" customFormat="1" ht="11.25" customHeight="1">
      <c r="A37" s="36" t="s">
        <v>29</v>
      </c>
      <c r="B37" s="37"/>
      <c r="C37" s="38">
        <v>15683</v>
      </c>
      <c r="D37" s="38">
        <v>16625</v>
      </c>
      <c r="E37" s="38">
        <v>16027</v>
      </c>
      <c r="F37" s="39">
        <f>IF(D37&gt;0,100*E37/D37,0)</f>
        <v>96.403007518797</v>
      </c>
      <c r="G37" s="40"/>
      <c r="H37" s="127">
        <v>78.398</v>
      </c>
      <c r="I37" s="128">
        <v>51.603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13898</v>
      </c>
      <c r="D39" s="38">
        <v>13898</v>
      </c>
      <c r="E39" s="38">
        <v>14045</v>
      </c>
      <c r="F39" s="39">
        <f>IF(D39&gt;0,100*E39/D39,0)</f>
        <v>101.05770614476903</v>
      </c>
      <c r="G39" s="40"/>
      <c r="H39" s="127">
        <v>27.914</v>
      </c>
      <c r="I39" s="128">
        <v>27.914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12625</v>
      </c>
      <c r="D41" s="30">
        <v>12835</v>
      </c>
      <c r="E41" s="30">
        <v>12340</v>
      </c>
      <c r="F41" s="31"/>
      <c r="G41" s="31"/>
      <c r="H41" s="129">
        <v>31.525</v>
      </c>
      <c r="I41" s="129">
        <v>17.247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5000</v>
      </c>
      <c r="D42" s="30">
        <v>3500</v>
      </c>
      <c r="E42" s="30">
        <v>4000</v>
      </c>
      <c r="F42" s="31"/>
      <c r="G42" s="31"/>
      <c r="H42" s="129">
        <v>21.455</v>
      </c>
      <c r="I42" s="129">
        <v>12.404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2000</v>
      </c>
      <c r="D43" s="30">
        <v>1200</v>
      </c>
      <c r="E43" s="30">
        <v>1200</v>
      </c>
      <c r="F43" s="31"/>
      <c r="G43" s="31"/>
      <c r="H43" s="129">
        <v>7</v>
      </c>
      <c r="I43" s="129">
        <v>2.64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9">
        <v>40.396</v>
      </c>
      <c r="I44" s="129">
        <v>21.975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4000</v>
      </c>
      <c r="D45" s="30">
        <v>3000</v>
      </c>
      <c r="E45" s="30">
        <v>2800</v>
      </c>
      <c r="F45" s="31"/>
      <c r="G45" s="31"/>
      <c r="H45" s="129">
        <v>10.772</v>
      </c>
      <c r="I45" s="129">
        <v>5.55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25000</v>
      </c>
      <c r="D46" s="30">
        <v>24000</v>
      </c>
      <c r="E46" s="30">
        <v>24000</v>
      </c>
      <c r="F46" s="31"/>
      <c r="G46" s="31"/>
      <c r="H46" s="129">
        <v>86.18</v>
      </c>
      <c r="I46" s="129">
        <v>45.559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5000</v>
      </c>
      <c r="D47" s="30">
        <v>5000</v>
      </c>
      <c r="E47" s="30">
        <v>5000</v>
      </c>
      <c r="F47" s="31"/>
      <c r="G47" s="31"/>
      <c r="H47" s="129">
        <v>20.075</v>
      </c>
      <c r="I47" s="129">
        <v>12.89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3000</v>
      </c>
      <c r="D48" s="30">
        <v>2681</v>
      </c>
      <c r="E48" s="30">
        <v>2400</v>
      </c>
      <c r="F48" s="31"/>
      <c r="G48" s="31"/>
      <c r="H48" s="129">
        <v>12.029</v>
      </c>
      <c r="I48" s="129">
        <v>6.442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12000</v>
      </c>
      <c r="D49" s="30">
        <v>11560</v>
      </c>
      <c r="E49" s="30">
        <v>11500</v>
      </c>
      <c r="F49" s="31"/>
      <c r="G49" s="31"/>
      <c r="H49" s="129">
        <v>46.728</v>
      </c>
      <c r="I49" s="129">
        <v>22.341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78625</v>
      </c>
      <c r="D50" s="38">
        <v>73776</v>
      </c>
      <c r="E50" s="38">
        <v>73240</v>
      </c>
      <c r="F50" s="39">
        <f>IF(D50&gt;0,100*E50/D50,0)</f>
        <v>99.27347646931251</v>
      </c>
      <c r="G50" s="40"/>
      <c r="H50" s="127">
        <v>276.16</v>
      </c>
      <c r="I50" s="128">
        <v>147.048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106</v>
      </c>
      <c r="D52" s="38">
        <v>106</v>
      </c>
      <c r="E52" s="38">
        <v>106</v>
      </c>
      <c r="F52" s="39">
        <f>IF(D52&gt;0,100*E52/D52,0)</f>
        <v>100</v>
      </c>
      <c r="G52" s="40"/>
      <c r="H52" s="127">
        <v>0.463</v>
      </c>
      <c r="I52" s="128">
        <v>0.41925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49950</v>
      </c>
      <c r="D54" s="30">
        <v>33000</v>
      </c>
      <c r="E54" s="30">
        <v>33000</v>
      </c>
      <c r="F54" s="31"/>
      <c r="G54" s="31"/>
      <c r="H54" s="129">
        <v>147.69</v>
      </c>
      <c r="I54" s="129">
        <v>45.9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62831</v>
      </c>
      <c r="D55" s="30">
        <v>59800</v>
      </c>
      <c r="E55" s="30">
        <v>62560</v>
      </c>
      <c r="F55" s="31"/>
      <c r="G55" s="31"/>
      <c r="H55" s="129">
        <v>188.922</v>
      </c>
      <c r="I55" s="129">
        <v>125.92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61000</v>
      </c>
      <c r="D56" s="30">
        <v>34250</v>
      </c>
      <c r="E56" s="30">
        <v>68250</v>
      </c>
      <c r="F56" s="31"/>
      <c r="G56" s="31"/>
      <c r="H56" s="129">
        <v>108.615</v>
      </c>
      <c r="I56" s="129">
        <v>97.8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9634</v>
      </c>
      <c r="D57" s="30">
        <v>9450</v>
      </c>
      <c r="E57" s="30">
        <v>9400</v>
      </c>
      <c r="F57" s="31"/>
      <c r="G57" s="31"/>
      <c r="H57" s="129">
        <v>30.115</v>
      </c>
      <c r="I57" s="129">
        <v>16.28150401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5668</v>
      </c>
      <c r="D58" s="30">
        <v>2781</v>
      </c>
      <c r="E58" s="30">
        <v>2765</v>
      </c>
      <c r="F58" s="31"/>
      <c r="G58" s="31"/>
      <c r="H58" s="129">
        <v>22.244</v>
      </c>
      <c r="I58" s="129">
        <v>4.171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189083</v>
      </c>
      <c r="D59" s="38">
        <v>139281</v>
      </c>
      <c r="E59" s="38">
        <v>175975</v>
      </c>
      <c r="F59" s="39">
        <f>IF(D59&gt;0,100*E59/D59,0)</f>
        <v>126.34530194355297</v>
      </c>
      <c r="G59" s="40"/>
      <c r="H59" s="127">
        <v>497.586</v>
      </c>
      <c r="I59" s="128">
        <v>290.07250401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1888</v>
      </c>
      <c r="D61" s="30">
        <v>1000</v>
      </c>
      <c r="E61" s="30">
        <v>1000</v>
      </c>
      <c r="F61" s="31"/>
      <c r="G61" s="31"/>
      <c r="H61" s="129">
        <v>5.193</v>
      </c>
      <c r="I61" s="129">
        <v>1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425</v>
      </c>
      <c r="D62" s="30">
        <v>375</v>
      </c>
      <c r="E62" s="30">
        <v>450</v>
      </c>
      <c r="F62" s="31"/>
      <c r="G62" s="31"/>
      <c r="H62" s="129">
        <v>0.566</v>
      </c>
      <c r="I62" s="129">
        <v>0.15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3296</v>
      </c>
      <c r="D63" s="30">
        <v>3375</v>
      </c>
      <c r="E63" s="30">
        <v>2049</v>
      </c>
      <c r="F63" s="31"/>
      <c r="G63" s="31"/>
      <c r="H63" s="129">
        <v>9.54</v>
      </c>
      <c r="I63" s="129">
        <v>1.476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5609</v>
      </c>
      <c r="D64" s="38">
        <v>4750</v>
      </c>
      <c r="E64" s="38">
        <v>3499</v>
      </c>
      <c r="F64" s="39">
        <f>IF(D64&gt;0,100*E64/D64,0)</f>
        <v>73.66315789473684</v>
      </c>
      <c r="G64" s="40"/>
      <c r="H64" s="127">
        <v>15.299</v>
      </c>
      <c r="I64" s="128">
        <v>2.626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21290</v>
      </c>
      <c r="D66" s="38">
        <v>15821</v>
      </c>
      <c r="E66" s="38">
        <v>10085</v>
      </c>
      <c r="F66" s="39">
        <f>IF(D66&gt;0,100*E66/D66,0)</f>
        <v>63.74439036723342</v>
      </c>
      <c r="G66" s="40"/>
      <c r="H66" s="127">
        <v>27.559</v>
      </c>
      <c r="I66" s="128">
        <v>8.454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/>
      <c r="D68" s="30"/>
      <c r="E68" s="30"/>
      <c r="F68" s="31"/>
      <c r="G68" s="31"/>
      <c r="H68" s="129"/>
      <c r="I68" s="129"/>
      <c r="J68" s="129"/>
      <c r="K68" s="32"/>
    </row>
    <row r="69" spans="1:11" s="33" customFormat="1" ht="11.25" customHeight="1">
      <c r="A69" s="35" t="s">
        <v>54</v>
      </c>
      <c r="B69" s="29"/>
      <c r="C69" s="30"/>
      <c r="D69" s="30"/>
      <c r="E69" s="30"/>
      <c r="F69" s="31"/>
      <c r="G69" s="31"/>
      <c r="H69" s="129"/>
      <c r="I69" s="129"/>
      <c r="J69" s="129"/>
      <c r="K69" s="32"/>
    </row>
    <row r="70" spans="1:11" s="42" customFormat="1" ht="11.25" customHeight="1">
      <c r="A70" s="36" t="s">
        <v>55</v>
      </c>
      <c r="B70" s="37"/>
      <c r="C70" s="38"/>
      <c r="D70" s="38"/>
      <c r="E70" s="38"/>
      <c r="F70" s="39"/>
      <c r="G70" s="40"/>
      <c r="H70" s="127"/>
      <c r="I70" s="128"/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10765</v>
      </c>
      <c r="D72" s="30">
        <v>10490</v>
      </c>
      <c r="E72" s="30">
        <v>10760</v>
      </c>
      <c r="F72" s="31"/>
      <c r="G72" s="31"/>
      <c r="H72" s="129">
        <v>20.516</v>
      </c>
      <c r="I72" s="129">
        <v>3.535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6275</v>
      </c>
      <c r="D73" s="30">
        <v>6250</v>
      </c>
      <c r="E73" s="30">
        <v>6050</v>
      </c>
      <c r="F73" s="31"/>
      <c r="G73" s="31"/>
      <c r="H73" s="129">
        <v>15.043</v>
      </c>
      <c r="I73" s="129">
        <v>21.9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5954</v>
      </c>
      <c r="D74" s="30">
        <v>6645</v>
      </c>
      <c r="E74" s="30">
        <v>6640</v>
      </c>
      <c r="F74" s="31"/>
      <c r="G74" s="31"/>
      <c r="H74" s="129">
        <v>8.574</v>
      </c>
      <c r="I74" s="129">
        <v>13.32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33622</v>
      </c>
      <c r="D75" s="30">
        <v>32547.192715868507</v>
      </c>
      <c r="E75" s="30">
        <v>36497</v>
      </c>
      <c r="F75" s="31"/>
      <c r="G75" s="31"/>
      <c r="H75" s="129">
        <v>82.272</v>
      </c>
      <c r="I75" s="129">
        <v>25.724573839715816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1000</v>
      </c>
      <c r="D76" s="30">
        <v>790</v>
      </c>
      <c r="E76" s="30">
        <v>750</v>
      </c>
      <c r="F76" s="31"/>
      <c r="G76" s="31"/>
      <c r="H76" s="129">
        <v>4.55</v>
      </c>
      <c r="I76" s="129">
        <v>1.625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3490</v>
      </c>
      <c r="D77" s="30">
        <v>3490</v>
      </c>
      <c r="E77" s="30">
        <v>3500</v>
      </c>
      <c r="F77" s="31"/>
      <c r="G77" s="31"/>
      <c r="H77" s="129">
        <v>8.027</v>
      </c>
      <c r="I77" s="129">
        <v>5.86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1330</v>
      </c>
      <c r="D78" s="30">
        <v>2280</v>
      </c>
      <c r="E78" s="30">
        <v>2300</v>
      </c>
      <c r="F78" s="31"/>
      <c r="G78" s="31"/>
      <c r="H78" s="129">
        <v>3.065</v>
      </c>
      <c r="I78" s="129">
        <v>4.309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1250</v>
      </c>
      <c r="D79" s="30">
        <v>850</v>
      </c>
      <c r="E79" s="30">
        <v>500</v>
      </c>
      <c r="F79" s="31"/>
      <c r="G79" s="31"/>
      <c r="H79" s="129">
        <v>2.5</v>
      </c>
      <c r="I79" s="129">
        <v>1.7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63686</v>
      </c>
      <c r="D80" s="38">
        <v>63342.19271586851</v>
      </c>
      <c r="E80" s="38">
        <v>66997</v>
      </c>
      <c r="F80" s="39">
        <f>IF(D80&gt;0,100*E80/D80,0)</f>
        <v>105.76994121521135</v>
      </c>
      <c r="G80" s="40"/>
      <c r="H80" s="127">
        <v>144.547</v>
      </c>
      <c r="I80" s="128">
        <v>77.97357383971581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</v>
      </c>
      <c r="D82" s="30"/>
      <c r="E82" s="30"/>
      <c r="F82" s="31"/>
      <c r="G82" s="31"/>
      <c r="H82" s="129">
        <v>0.003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91</v>
      </c>
      <c r="D83" s="30">
        <v>90</v>
      </c>
      <c r="E83" s="30">
        <v>90</v>
      </c>
      <c r="F83" s="31"/>
      <c r="G83" s="31"/>
      <c r="H83" s="129">
        <v>0.091</v>
      </c>
      <c r="I83" s="129">
        <v>0.09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93</v>
      </c>
      <c r="D84" s="38">
        <v>90</v>
      </c>
      <c r="E84" s="38">
        <v>90</v>
      </c>
      <c r="F84" s="39">
        <f>IF(D84&gt;0,100*E84/D84,0)</f>
        <v>100</v>
      </c>
      <c r="G84" s="40"/>
      <c r="H84" s="127">
        <v>0.094</v>
      </c>
      <c r="I84" s="128">
        <v>0.09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424153</v>
      </c>
      <c r="D86" s="30">
        <v>370444.1927158685</v>
      </c>
      <c r="E86" s="30">
        <v>433026</v>
      </c>
      <c r="F86" s="31">
        <f>IF(D86&gt;0,100*E86/D86,0)</f>
        <v>116.89372070468166</v>
      </c>
      <c r="G86" s="31"/>
      <c r="H86" s="129">
        <v>1187.3500000000001</v>
      </c>
      <c r="I86" s="129">
        <v>708.3443278497158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424153</v>
      </c>
      <c r="D89" s="53">
        <v>370444.1927158685</v>
      </c>
      <c r="E89" s="53">
        <v>433026</v>
      </c>
      <c r="F89" s="54">
        <f>IF(D89&gt;0,100*E89/D89,0)</f>
        <v>116.89372070468166</v>
      </c>
      <c r="G89" s="40"/>
      <c r="H89" s="132">
        <v>1187.3500000000001</v>
      </c>
      <c r="I89" s="133">
        <v>708.3443278497158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7"/>
  <sheetViews>
    <sheetView zoomScalePageLayoutView="70" workbookViewId="0" topLeftCell="A10">
      <selection activeCell="I84" sqref="I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44</v>
      </c>
      <c r="D9" s="30">
        <v>49</v>
      </c>
      <c r="E9" s="30">
        <v>49</v>
      </c>
      <c r="F9" s="31"/>
      <c r="G9" s="31"/>
      <c r="H9" s="129">
        <v>0.093</v>
      </c>
      <c r="I9" s="129">
        <v>0.092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190</v>
      </c>
      <c r="D10" s="30">
        <v>189</v>
      </c>
      <c r="E10" s="30">
        <v>189</v>
      </c>
      <c r="F10" s="31"/>
      <c r="G10" s="31"/>
      <c r="H10" s="129">
        <v>0.372</v>
      </c>
      <c r="I10" s="129">
        <v>0.372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163</v>
      </c>
      <c r="D11" s="30">
        <v>315</v>
      </c>
      <c r="E11" s="30">
        <v>315</v>
      </c>
      <c r="F11" s="31"/>
      <c r="G11" s="31"/>
      <c r="H11" s="129">
        <v>0.328</v>
      </c>
      <c r="I11" s="129">
        <v>0.633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2</v>
      </c>
      <c r="E12" s="30">
        <v>2</v>
      </c>
      <c r="F12" s="31"/>
      <c r="G12" s="31"/>
      <c r="H12" s="129">
        <v>0.01</v>
      </c>
      <c r="I12" s="129">
        <v>0.011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402</v>
      </c>
      <c r="D13" s="38">
        <v>555</v>
      </c>
      <c r="E13" s="38">
        <v>555</v>
      </c>
      <c r="F13" s="39">
        <f>IF(D13&gt;0,100*E13/D13,0)</f>
        <v>100</v>
      </c>
      <c r="G13" s="40"/>
      <c r="H13" s="127">
        <v>0.8029999999999999</v>
      </c>
      <c r="I13" s="128">
        <v>1.1079999999999999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/>
      <c r="D17" s="38"/>
      <c r="E17" s="38"/>
      <c r="F17" s="39"/>
      <c r="G17" s="40"/>
      <c r="H17" s="127"/>
      <c r="I17" s="128"/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14870</v>
      </c>
      <c r="D19" s="30">
        <v>15000</v>
      </c>
      <c r="E19" s="30">
        <v>14222</v>
      </c>
      <c r="F19" s="31"/>
      <c r="G19" s="31"/>
      <c r="H19" s="129">
        <v>62.454</v>
      </c>
      <c r="I19" s="129">
        <v>64.07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14870</v>
      </c>
      <c r="D22" s="38">
        <v>15000</v>
      </c>
      <c r="E22" s="38">
        <v>14222</v>
      </c>
      <c r="F22" s="39">
        <f>IF(D22&gt;0,100*E22/D22,0)</f>
        <v>94.81333333333333</v>
      </c>
      <c r="G22" s="40"/>
      <c r="H22" s="127">
        <v>62.454</v>
      </c>
      <c r="I22" s="128">
        <v>64.07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95787</v>
      </c>
      <c r="D24" s="38">
        <v>93564</v>
      </c>
      <c r="E24" s="38">
        <v>94180</v>
      </c>
      <c r="F24" s="39">
        <f>IF(D24&gt;0,100*E24/D24,0)</f>
        <v>100.65837287845753</v>
      </c>
      <c r="G24" s="40"/>
      <c r="H24" s="127">
        <v>376.75</v>
      </c>
      <c r="I24" s="128">
        <v>354.794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19023</v>
      </c>
      <c r="D26" s="38">
        <v>17800</v>
      </c>
      <c r="E26" s="38">
        <v>19000</v>
      </c>
      <c r="F26" s="39">
        <f>IF(D26&gt;0,100*E26/D26,0)</f>
        <v>106.74157303370787</v>
      </c>
      <c r="G26" s="40"/>
      <c r="H26" s="127">
        <v>97.975</v>
      </c>
      <c r="I26" s="128">
        <v>62.5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176896</v>
      </c>
      <c r="D28" s="30">
        <v>187731</v>
      </c>
      <c r="E28" s="30">
        <v>194000</v>
      </c>
      <c r="F28" s="31"/>
      <c r="G28" s="31"/>
      <c r="H28" s="129">
        <v>809.3</v>
      </c>
      <c r="I28" s="129">
        <v>662.529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88645</v>
      </c>
      <c r="D29" s="30">
        <v>94012</v>
      </c>
      <c r="E29" s="30">
        <v>94012</v>
      </c>
      <c r="F29" s="31"/>
      <c r="G29" s="31"/>
      <c r="H29" s="129">
        <v>301.065</v>
      </c>
      <c r="I29" s="129">
        <v>164.492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133919</v>
      </c>
      <c r="D30" s="30">
        <v>158812</v>
      </c>
      <c r="E30" s="30">
        <v>133919</v>
      </c>
      <c r="F30" s="31"/>
      <c r="G30" s="31"/>
      <c r="H30" s="129">
        <v>502.051</v>
      </c>
      <c r="I30" s="129">
        <v>374.448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399460</v>
      </c>
      <c r="D31" s="38">
        <v>440555</v>
      </c>
      <c r="E31" s="38">
        <v>421931</v>
      </c>
      <c r="F31" s="39">
        <f>IF(D31&gt;0,100*E31/D31,0)</f>
        <v>95.77260500959018</v>
      </c>
      <c r="G31" s="40"/>
      <c r="H31" s="127">
        <v>1612.416</v>
      </c>
      <c r="I31" s="128">
        <v>1201.469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38998</v>
      </c>
      <c r="D33" s="30">
        <v>39836</v>
      </c>
      <c r="E33" s="30">
        <v>31000</v>
      </c>
      <c r="F33" s="31"/>
      <c r="G33" s="31"/>
      <c r="H33" s="129">
        <v>147.921</v>
      </c>
      <c r="I33" s="129">
        <v>131.821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17058</v>
      </c>
      <c r="D34" s="30">
        <v>17430</v>
      </c>
      <c r="E34" s="30">
        <v>17437</v>
      </c>
      <c r="F34" s="31"/>
      <c r="G34" s="31"/>
      <c r="H34" s="129">
        <v>79.965</v>
      </c>
      <c r="I34" s="129">
        <v>69.18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91921</v>
      </c>
      <c r="D35" s="30">
        <v>91400</v>
      </c>
      <c r="E35" s="30">
        <v>85000</v>
      </c>
      <c r="F35" s="31"/>
      <c r="G35" s="31"/>
      <c r="H35" s="129">
        <v>456.312</v>
      </c>
      <c r="I35" s="129">
        <v>283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14851</v>
      </c>
      <c r="D36" s="30">
        <v>15609</v>
      </c>
      <c r="E36" s="30">
        <v>15853</v>
      </c>
      <c r="F36" s="31"/>
      <c r="G36" s="31"/>
      <c r="H36" s="129">
        <v>62.082</v>
      </c>
      <c r="I36" s="129">
        <v>41.68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162828</v>
      </c>
      <c r="D37" s="38">
        <v>164275</v>
      </c>
      <c r="E37" s="38">
        <v>149290</v>
      </c>
      <c r="F37" s="39">
        <f>IF(D37&gt;0,100*E37/D37,0)</f>
        <v>90.8781007457008</v>
      </c>
      <c r="G37" s="40"/>
      <c r="H37" s="127">
        <v>746.28</v>
      </c>
      <c r="I37" s="128">
        <v>525.6809999999999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9265</v>
      </c>
      <c r="D39" s="38">
        <v>9265</v>
      </c>
      <c r="E39" s="38">
        <v>9360</v>
      </c>
      <c r="F39" s="39">
        <f>IF(D39&gt;0,100*E39/D39,0)</f>
        <v>101.02536427415002</v>
      </c>
      <c r="G39" s="40"/>
      <c r="H39" s="127">
        <v>18.609</v>
      </c>
      <c r="I39" s="128">
        <v>18.609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37874</v>
      </c>
      <c r="D41" s="30">
        <v>38542</v>
      </c>
      <c r="E41" s="30">
        <v>40910</v>
      </c>
      <c r="F41" s="31"/>
      <c r="G41" s="31"/>
      <c r="H41" s="129">
        <v>101.729</v>
      </c>
      <c r="I41" s="129">
        <v>65.591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152623</v>
      </c>
      <c r="D42" s="30">
        <v>153327</v>
      </c>
      <c r="E42" s="30">
        <v>150800</v>
      </c>
      <c r="F42" s="31"/>
      <c r="G42" s="31"/>
      <c r="H42" s="129">
        <v>662.304</v>
      </c>
      <c r="I42" s="129">
        <v>549.945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18486</v>
      </c>
      <c r="D43" s="30">
        <v>20251</v>
      </c>
      <c r="E43" s="30">
        <v>19000</v>
      </c>
      <c r="F43" s="31"/>
      <c r="G43" s="31"/>
      <c r="H43" s="129">
        <v>73.049</v>
      </c>
      <c r="I43" s="129">
        <v>58.457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130918</v>
      </c>
      <c r="D44" s="30">
        <v>125222</v>
      </c>
      <c r="E44" s="30">
        <v>125000</v>
      </c>
      <c r="F44" s="31"/>
      <c r="G44" s="31"/>
      <c r="H44" s="129">
        <v>526.104</v>
      </c>
      <c r="I44" s="129">
        <v>349.597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41921</v>
      </c>
      <c r="D45" s="30">
        <v>38812</v>
      </c>
      <c r="E45" s="30">
        <v>35200</v>
      </c>
      <c r="F45" s="31"/>
      <c r="G45" s="31"/>
      <c r="H45" s="129">
        <v>114.943</v>
      </c>
      <c r="I45" s="129">
        <v>74.966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67069</v>
      </c>
      <c r="D46" s="30">
        <v>64402</v>
      </c>
      <c r="E46" s="30">
        <v>62400</v>
      </c>
      <c r="F46" s="31"/>
      <c r="G46" s="31"/>
      <c r="H46" s="129">
        <v>219.558</v>
      </c>
      <c r="I46" s="129">
        <v>124.061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100158</v>
      </c>
      <c r="D47" s="30">
        <v>99934</v>
      </c>
      <c r="E47" s="30">
        <v>99500</v>
      </c>
      <c r="F47" s="31"/>
      <c r="G47" s="31"/>
      <c r="H47" s="129">
        <v>405.587</v>
      </c>
      <c r="I47" s="129">
        <v>266.063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224996</v>
      </c>
      <c r="D48" s="30">
        <v>213260</v>
      </c>
      <c r="E48" s="30">
        <v>213300</v>
      </c>
      <c r="F48" s="31"/>
      <c r="G48" s="31"/>
      <c r="H48" s="129">
        <v>893.323</v>
      </c>
      <c r="I48" s="129">
        <v>512.254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57674</v>
      </c>
      <c r="D49" s="30">
        <v>56423</v>
      </c>
      <c r="E49" s="30">
        <v>56000</v>
      </c>
      <c r="F49" s="31"/>
      <c r="G49" s="31"/>
      <c r="H49" s="129">
        <v>224.575</v>
      </c>
      <c r="I49" s="129">
        <v>109.059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831719</v>
      </c>
      <c r="D50" s="38">
        <v>810173</v>
      </c>
      <c r="E50" s="38">
        <v>802110</v>
      </c>
      <c r="F50" s="39">
        <f>IF(D50&gt;0,100*E50/D50,0)</f>
        <v>99.00478046046955</v>
      </c>
      <c r="G50" s="40"/>
      <c r="H50" s="127">
        <v>3221.172</v>
      </c>
      <c r="I50" s="128">
        <v>2109.993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40760</v>
      </c>
      <c r="D52" s="38">
        <v>40760</v>
      </c>
      <c r="E52" s="38">
        <v>40760</v>
      </c>
      <c r="F52" s="39">
        <f>IF(D52&gt;0,100*E52/D52,0)</f>
        <v>100</v>
      </c>
      <c r="G52" s="40"/>
      <c r="H52" s="127">
        <v>178.027</v>
      </c>
      <c r="I52" s="128">
        <v>109.74070771331058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107588</v>
      </c>
      <c r="D54" s="30">
        <v>125000</v>
      </c>
      <c r="E54" s="30">
        <v>125000</v>
      </c>
      <c r="F54" s="31"/>
      <c r="G54" s="31"/>
      <c r="H54" s="129">
        <v>369.245</v>
      </c>
      <c r="I54" s="129">
        <v>232.209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96033</v>
      </c>
      <c r="D55" s="30">
        <v>91269</v>
      </c>
      <c r="E55" s="30">
        <v>93840</v>
      </c>
      <c r="F55" s="31"/>
      <c r="G55" s="31"/>
      <c r="H55" s="129">
        <v>288.074</v>
      </c>
      <c r="I55" s="129">
        <v>188.88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220945</v>
      </c>
      <c r="D56" s="30">
        <v>246300</v>
      </c>
      <c r="E56" s="30">
        <v>215700</v>
      </c>
      <c r="F56" s="31"/>
      <c r="G56" s="31"/>
      <c r="H56" s="129">
        <v>850</v>
      </c>
      <c r="I56" s="129">
        <v>723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90552</v>
      </c>
      <c r="D57" s="30">
        <v>92075</v>
      </c>
      <c r="E57" s="30">
        <v>92075</v>
      </c>
      <c r="F57" s="31"/>
      <c r="G57" s="31"/>
      <c r="H57" s="129">
        <v>283.211</v>
      </c>
      <c r="I57" s="129">
        <v>159.481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153066</v>
      </c>
      <c r="D58" s="30">
        <v>148892</v>
      </c>
      <c r="E58" s="30">
        <v>148684</v>
      </c>
      <c r="F58" s="31"/>
      <c r="G58" s="31"/>
      <c r="H58" s="129">
        <v>476.493</v>
      </c>
      <c r="I58" s="129">
        <v>279.665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668184</v>
      </c>
      <c r="D59" s="38">
        <v>703536</v>
      </c>
      <c r="E59" s="38">
        <v>675299</v>
      </c>
      <c r="F59" s="39">
        <f>IF(D59&gt;0,100*E59/D59,0)</f>
        <v>95.98641718405312</v>
      </c>
      <c r="G59" s="40"/>
      <c r="H59" s="127">
        <v>2267.023</v>
      </c>
      <c r="I59" s="128">
        <v>1583.235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2023</v>
      </c>
      <c r="D61" s="30">
        <v>3000</v>
      </c>
      <c r="E61" s="30">
        <v>3000</v>
      </c>
      <c r="F61" s="31"/>
      <c r="G61" s="31"/>
      <c r="H61" s="129">
        <v>3.724</v>
      </c>
      <c r="I61" s="129">
        <v>3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4168</v>
      </c>
      <c r="D62" s="30">
        <v>3970</v>
      </c>
      <c r="E62" s="30">
        <v>4000</v>
      </c>
      <c r="F62" s="31"/>
      <c r="G62" s="31"/>
      <c r="H62" s="129">
        <v>4.905</v>
      </c>
      <c r="I62" s="129">
        <v>1.402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7678</v>
      </c>
      <c r="D63" s="30">
        <v>7875</v>
      </c>
      <c r="E63" s="30">
        <v>8197</v>
      </c>
      <c r="F63" s="31"/>
      <c r="G63" s="31"/>
      <c r="H63" s="129">
        <v>22.47</v>
      </c>
      <c r="I63" s="129">
        <v>3.444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13869</v>
      </c>
      <c r="D64" s="38">
        <v>14845</v>
      </c>
      <c r="E64" s="38">
        <v>15197</v>
      </c>
      <c r="F64" s="39">
        <f>IF(D64&gt;0,100*E64/D64,0)</f>
        <v>102.37116874368475</v>
      </c>
      <c r="G64" s="40"/>
      <c r="H64" s="127">
        <v>31.099</v>
      </c>
      <c r="I64" s="128">
        <v>7.846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6089</v>
      </c>
      <c r="D66" s="38">
        <v>4525</v>
      </c>
      <c r="E66" s="38">
        <v>10261</v>
      </c>
      <c r="F66" s="39">
        <f>IF(D66&gt;0,100*E66/D66,0)</f>
        <v>226.76243093922653</v>
      </c>
      <c r="G66" s="40"/>
      <c r="H66" s="127">
        <v>8.75</v>
      </c>
      <c r="I66" s="128">
        <v>2.684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45551</v>
      </c>
      <c r="D68" s="30">
        <v>43000</v>
      </c>
      <c r="E68" s="30">
        <v>44000</v>
      </c>
      <c r="F68" s="31"/>
      <c r="G68" s="31"/>
      <c r="H68" s="129">
        <v>74.885</v>
      </c>
      <c r="I68" s="129">
        <v>65.5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756</v>
      </c>
      <c r="D69" s="30">
        <v>500</v>
      </c>
      <c r="E69" s="30">
        <v>700</v>
      </c>
      <c r="F69" s="31"/>
      <c r="G69" s="31"/>
      <c r="H69" s="129">
        <v>1.16</v>
      </c>
      <c r="I69" s="129">
        <v>0.7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46307</v>
      </c>
      <c r="D70" s="38">
        <v>43500</v>
      </c>
      <c r="E70" s="38">
        <v>44700</v>
      </c>
      <c r="F70" s="39">
        <f>IF(D70&gt;0,100*E70/D70,0)</f>
        <v>102.75862068965517</v>
      </c>
      <c r="G70" s="40"/>
      <c r="H70" s="127">
        <v>76.045</v>
      </c>
      <c r="I70" s="128">
        <v>66.2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/>
      <c r="D72" s="30"/>
      <c r="E72" s="30"/>
      <c r="F72" s="31"/>
      <c r="G72" s="31"/>
      <c r="H72" s="129"/>
      <c r="I72" s="129"/>
      <c r="J72" s="129"/>
      <c r="K72" s="32"/>
    </row>
    <row r="73" spans="1:11" s="33" customFormat="1" ht="11.25" customHeight="1">
      <c r="A73" s="35" t="s">
        <v>57</v>
      </c>
      <c r="B73" s="29"/>
      <c r="C73" s="30">
        <v>700</v>
      </c>
      <c r="D73" s="30">
        <v>2135</v>
      </c>
      <c r="E73" s="30">
        <v>2150</v>
      </c>
      <c r="F73" s="31"/>
      <c r="G73" s="31"/>
      <c r="H73" s="129">
        <v>1.62</v>
      </c>
      <c r="I73" s="129">
        <v>7.8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1489</v>
      </c>
      <c r="D74" s="30">
        <v>1661</v>
      </c>
      <c r="E74" s="30">
        <v>1660</v>
      </c>
      <c r="F74" s="31"/>
      <c r="G74" s="31"/>
      <c r="H74" s="129">
        <v>2.17</v>
      </c>
      <c r="I74" s="129">
        <v>3.33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21254</v>
      </c>
      <c r="D75" s="30">
        <v>20574.5652841315</v>
      </c>
      <c r="E75" s="30">
        <v>16358</v>
      </c>
      <c r="F75" s="31"/>
      <c r="G75" s="31"/>
      <c r="H75" s="129">
        <v>46.974</v>
      </c>
      <c r="I75" s="129">
        <v>28.272244506469868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272</v>
      </c>
      <c r="D76" s="30">
        <v>190</v>
      </c>
      <c r="E76" s="30">
        <v>120</v>
      </c>
      <c r="F76" s="31"/>
      <c r="G76" s="31"/>
      <c r="H76" s="129">
        <v>1.238</v>
      </c>
      <c r="I76" s="129">
        <v>0.637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5350</v>
      </c>
      <c r="D77" s="30">
        <v>5350</v>
      </c>
      <c r="E77" s="30">
        <v>4800</v>
      </c>
      <c r="F77" s="31"/>
      <c r="G77" s="31"/>
      <c r="H77" s="129">
        <v>11.916</v>
      </c>
      <c r="I77" s="129">
        <v>9.16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10762</v>
      </c>
      <c r="D78" s="30">
        <v>11040</v>
      </c>
      <c r="E78" s="30">
        <v>11020</v>
      </c>
      <c r="F78" s="31"/>
      <c r="G78" s="31"/>
      <c r="H78" s="129">
        <v>24.796</v>
      </c>
      <c r="I78" s="129">
        <v>21.638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11737</v>
      </c>
      <c r="D79" s="30">
        <v>16035</v>
      </c>
      <c r="E79" s="30">
        <v>15600</v>
      </c>
      <c r="F79" s="31"/>
      <c r="G79" s="31"/>
      <c r="H79" s="129">
        <v>31.529</v>
      </c>
      <c r="I79" s="129">
        <v>46.343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51564</v>
      </c>
      <c r="D80" s="38">
        <v>56985.5652841315</v>
      </c>
      <c r="E80" s="38">
        <v>51708</v>
      </c>
      <c r="F80" s="39">
        <f>IF(D80&gt;0,100*E80/D80,0)</f>
        <v>90.7387682164467</v>
      </c>
      <c r="G80" s="40"/>
      <c r="H80" s="127">
        <v>120.243</v>
      </c>
      <c r="I80" s="128">
        <v>117.18024450646988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2</v>
      </c>
      <c r="D82" s="30"/>
      <c r="E82" s="30"/>
      <c r="F82" s="31"/>
      <c r="G82" s="31"/>
      <c r="H82" s="129">
        <v>0.002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/>
      <c r="D83" s="30"/>
      <c r="E83" s="30"/>
      <c r="F83" s="31"/>
      <c r="G83" s="31"/>
      <c r="H83" s="129"/>
      <c r="I83" s="129"/>
      <c r="J83" s="129"/>
      <c r="K83" s="32"/>
    </row>
    <row r="84" spans="1:11" s="42" customFormat="1" ht="11.25" customHeight="1">
      <c r="A84" s="36" t="s">
        <v>67</v>
      </c>
      <c r="B84" s="37"/>
      <c r="C84" s="38">
        <v>2</v>
      </c>
      <c r="D84" s="38"/>
      <c r="E84" s="38"/>
      <c r="F84" s="39"/>
      <c r="G84" s="40"/>
      <c r="H84" s="127">
        <v>0.002</v>
      </c>
      <c r="I84" s="128"/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2360129</v>
      </c>
      <c r="D86" s="30">
        <v>2415338.5652841316</v>
      </c>
      <c r="E86" s="30">
        <v>2348573</v>
      </c>
      <c r="F86" s="31">
        <f>IF(D86&gt;0,100*E86/D86,0)</f>
        <v>97.2357678445681</v>
      </c>
      <c r="G86" s="31"/>
      <c r="H86" s="129">
        <v>8817.648000000001</v>
      </c>
      <c r="I86" s="129">
        <v>6225.109952219779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2360129</v>
      </c>
      <c r="D89" s="53">
        <v>2415338.5652841316</v>
      </c>
      <c r="E89" s="53">
        <v>2348573</v>
      </c>
      <c r="F89" s="54">
        <f>IF(D89&gt;0,100*E89/D89,0)</f>
        <v>97.2357678445681</v>
      </c>
      <c r="G89" s="40"/>
      <c r="H89" s="132">
        <v>8817.648000000001</v>
      </c>
      <c r="I89" s="133">
        <v>6225.109952219779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7"/>
  <sheetViews>
    <sheetView zoomScalePageLayoutView="70" workbookViewId="0" topLeftCell="A28">
      <selection activeCell="F15" sqref="F1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1" t="s">
        <v>71</v>
      </c>
      <c r="K2" s="191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2</v>
      </c>
      <c r="B4" s="8"/>
      <c r="C4" s="192" t="s">
        <v>3</v>
      </c>
      <c r="D4" s="193"/>
      <c r="E4" s="193"/>
      <c r="F4" s="194"/>
      <c r="G4" s="9"/>
      <c r="H4" s="195" t="s">
        <v>4</v>
      </c>
      <c r="I4" s="196"/>
      <c r="J4" s="196"/>
      <c r="K4" s="197"/>
    </row>
    <row r="5" spans="1:11" s="10" customFormat="1" ht="11.25" customHeight="1" thickBot="1">
      <c r="A5" s="11" t="s">
        <v>5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6</v>
      </c>
      <c r="B6" s="8"/>
      <c r="C6" s="15">
        <f>E6-2</f>
        <v>2013</v>
      </c>
      <c r="D6" s="16">
        <f>E6-1</f>
        <v>2014</v>
      </c>
      <c r="E6" s="16">
        <v>2015</v>
      </c>
      <c r="F6" s="17">
        <f>E6</f>
        <v>2015</v>
      </c>
      <c r="G6" s="18"/>
      <c r="H6" s="15">
        <f>J6-2</f>
        <v>2013</v>
      </c>
      <c r="I6" s="16">
        <f>J6-1</f>
        <v>2014</v>
      </c>
      <c r="J6" s="16">
        <v>2015</v>
      </c>
      <c r="K6" s="17">
        <f>J6</f>
        <v>2015</v>
      </c>
    </row>
    <row r="7" spans="1:11" s="10" customFormat="1" ht="11.25" customHeight="1" thickBot="1">
      <c r="A7" s="19"/>
      <c r="B7" s="8"/>
      <c r="C7" s="20" t="s">
        <v>282</v>
      </c>
      <c r="D7" s="21" t="s">
        <v>7</v>
      </c>
      <c r="E7" s="21">
        <v>4</v>
      </c>
      <c r="F7" s="22" t="str">
        <f>CONCATENATE(D6,"=100")</f>
        <v>2014=100</v>
      </c>
      <c r="G7" s="23"/>
      <c r="H7" s="20" t="s">
        <v>282</v>
      </c>
      <c r="I7" s="21" t="s">
        <v>7</v>
      </c>
      <c r="J7" s="21"/>
      <c r="K7" s="22" t="str">
        <f>CONCATENATE(I6,"=100")</f>
        <v>2014=100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8</v>
      </c>
      <c r="B9" s="29"/>
      <c r="C9" s="30">
        <v>44</v>
      </c>
      <c r="D9" s="30">
        <v>49</v>
      </c>
      <c r="E9" s="30">
        <v>49</v>
      </c>
      <c r="F9" s="31"/>
      <c r="G9" s="31"/>
      <c r="H9" s="129">
        <v>0.093</v>
      </c>
      <c r="I9" s="129">
        <v>0.092</v>
      </c>
      <c r="J9" s="129"/>
      <c r="K9" s="32"/>
    </row>
    <row r="10" spans="1:11" s="33" customFormat="1" ht="11.25" customHeight="1">
      <c r="A10" s="35" t="s">
        <v>9</v>
      </c>
      <c r="B10" s="29"/>
      <c r="C10" s="30">
        <v>190</v>
      </c>
      <c r="D10" s="30">
        <v>189</v>
      </c>
      <c r="E10" s="30">
        <v>189</v>
      </c>
      <c r="F10" s="31"/>
      <c r="G10" s="31"/>
      <c r="H10" s="129">
        <v>0.372</v>
      </c>
      <c r="I10" s="129">
        <v>0.372</v>
      </c>
      <c r="J10" s="129"/>
      <c r="K10" s="32"/>
    </row>
    <row r="11" spans="1:11" s="33" customFormat="1" ht="11.25" customHeight="1">
      <c r="A11" s="28" t="s">
        <v>10</v>
      </c>
      <c r="B11" s="29"/>
      <c r="C11" s="30">
        <v>163</v>
      </c>
      <c r="D11" s="30">
        <v>315</v>
      </c>
      <c r="E11" s="30">
        <v>315</v>
      </c>
      <c r="F11" s="31"/>
      <c r="G11" s="31"/>
      <c r="H11" s="129">
        <v>0.328</v>
      </c>
      <c r="I11" s="129">
        <v>0.633</v>
      </c>
      <c r="J11" s="129"/>
      <c r="K11" s="32"/>
    </row>
    <row r="12" spans="1:11" s="33" customFormat="1" ht="11.25" customHeight="1">
      <c r="A12" s="35" t="s">
        <v>11</v>
      </c>
      <c r="B12" s="29"/>
      <c r="C12" s="30">
        <v>5</v>
      </c>
      <c r="D12" s="30">
        <v>2</v>
      </c>
      <c r="E12" s="30">
        <v>2</v>
      </c>
      <c r="F12" s="31"/>
      <c r="G12" s="31"/>
      <c r="H12" s="129">
        <v>0.01</v>
      </c>
      <c r="I12" s="129">
        <v>0.011</v>
      </c>
      <c r="J12" s="129"/>
      <c r="K12" s="32"/>
    </row>
    <row r="13" spans="1:11" s="42" customFormat="1" ht="11.25" customHeight="1">
      <c r="A13" s="36" t="s">
        <v>12</v>
      </c>
      <c r="B13" s="37"/>
      <c r="C13" s="38">
        <v>402</v>
      </c>
      <c r="D13" s="38">
        <v>555</v>
      </c>
      <c r="E13" s="38">
        <v>555</v>
      </c>
      <c r="F13" s="39">
        <f>IF(D13&gt;0,100*E13/D13,0)</f>
        <v>100</v>
      </c>
      <c r="G13" s="40"/>
      <c r="H13" s="127">
        <v>0.8029999999999999</v>
      </c>
      <c r="I13" s="128">
        <v>1.1079999999999999</v>
      </c>
      <c r="J13" s="128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9"/>
      <c r="I14" s="129"/>
      <c r="J14" s="129"/>
      <c r="K14" s="32"/>
    </row>
    <row r="15" spans="1:11" s="42" customFormat="1" ht="11.25" customHeight="1">
      <c r="A15" s="36" t="s">
        <v>13</v>
      </c>
      <c r="B15" s="37"/>
      <c r="C15" s="38"/>
      <c r="D15" s="38"/>
      <c r="E15" s="38"/>
      <c r="F15" s="39"/>
      <c r="G15" s="40"/>
      <c r="H15" s="127"/>
      <c r="I15" s="128"/>
      <c r="J15" s="128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9"/>
      <c r="I16" s="129"/>
      <c r="J16" s="129"/>
      <c r="K16" s="32"/>
    </row>
    <row r="17" spans="1:11" s="42" customFormat="1" ht="11.25" customHeight="1">
      <c r="A17" s="36" t="s">
        <v>14</v>
      </c>
      <c r="B17" s="37"/>
      <c r="C17" s="38">
        <v>162</v>
      </c>
      <c r="D17" s="38">
        <v>85</v>
      </c>
      <c r="E17" s="38">
        <v>85</v>
      </c>
      <c r="F17" s="39">
        <f>IF(D17&gt;0,100*E17/D17,0)</f>
        <v>100</v>
      </c>
      <c r="G17" s="40"/>
      <c r="H17" s="127">
        <v>0.211</v>
      </c>
      <c r="I17" s="128">
        <v>0.119</v>
      </c>
      <c r="J17" s="128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9"/>
      <c r="I18" s="129"/>
      <c r="J18" s="129"/>
      <c r="K18" s="32"/>
    </row>
    <row r="19" spans="1:11" s="33" customFormat="1" ht="11.25" customHeight="1">
      <c r="A19" s="28" t="s">
        <v>15</v>
      </c>
      <c r="B19" s="29"/>
      <c r="C19" s="30">
        <v>14870</v>
      </c>
      <c r="D19" s="30">
        <v>15000</v>
      </c>
      <c r="E19" s="30">
        <v>14222</v>
      </c>
      <c r="F19" s="31"/>
      <c r="G19" s="31"/>
      <c r="H19" s="129">
        <v>62.454</v>
      </c>
      <c r="I19" s="129">
        <v>64.07</v>
      </c>
      <c r="J19" s="129"/>
      <c r="K19" s="32"/>
    </row>
    <row r="20" spans="1:11" s="33" customFormat="1" ht="11.25" customHeight="1">
      <c r="A20" s="35" t="s">
        <v>16</v>
      </c>
      <c r="B20" s="29"/>
      <c r="C20" s="30"/>
      <c r="D20" s="30"/>
      <c r="E20" s="30"/>
      <c r="F20" s="31"/>
      <c r="G20" s="31"/>
      <c r="H20" s="129"/>
      <c r="I20" s="129"/>
      <c r="J20" s="129"/>
      <c r="K20" s="32"/>
    </row>
    <row r="21" spans="1:11" s="33" customFormat="1" ht="11.25" customHeight="1">
      <c r="A21" s="35" t="s">
        <v>17</v>
      </c>
      <c r="B21" s="29"/>
      <c r="C21" s="30"/>
      <c r="D21" s="30"/>
      <c r="E21" s="30"/>
      <c r="F21" s="31"/>
      <c r="G21" s="31"/>
      <c r="H21" s="129"/>
      <c r="I21" s="129"/>
      <c r="J21" s="129"/>
      <c r="K21" s="32"/>
    </row>
    <row r="22" spans="1:11" s="42" customFormat="1" ht="11.25" customHeight="1">
      <c r="A22" s="36" t="s">
        <v>18</v>
      </c>
      <c r="B22" s="37"/>
      <c r="C22" s="38">
        <v>14870</v>
      </c>
      <c r="D22" s="38">
        <v>15000</v>
      </c>
      <c r="E22" s="38">
        <v>14222</v>
      </c>
      <c r="F22" s="39">
        <f>IF(D22&gt;0,100*E22/D22,0)</f>
        <v>94.81333333333333</v>
      </c>
      <c r="G22" s="40"/>
      <c r="H22" s="127">
        <v>62.454</v>
      </c>
      <c r="I22" s="128">
        <v>64.07</v>
      </c>
      <c r="J22" s="128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9"/>
      <c r="I23" s="129"/>
      <c r="J23" s="129"/>
      <c r="K23" s="32"/>
    </row>
    <row r="24" spans="1:11" s="42" customFormat="1" ht="11.25" customHeight="1">
      <c r="A24" s="36" t="s">
        <v>19</v>
      </c>
      <c r="B24" s="37"/>
      <c r="C24" s="38">
        <v>95787</v>
      </c>
      <c r="D24" s="38">
        <v>93564</v>
      </c>
      <c r="E24" s="38">
        <v>94180</v>
      </c>
      <c r="F24" s="39">
        <f>IF(D24&gt;0,100*E24/D24,0)</f>
        <v>100.65837287845753</v>
      </c>
      <c r="G24" s="40"/>
      <c r="H24" s="127">
        <v>376.75</v>
      </c>
      <c r="I24" s="128">
        <v>354.794</v>
      </c>
      <c r="J24" s="128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9"/>
      <c r="I25" s="129"/>
      <c r="J25" s="129"/>
      <c r="K25" s="32"/>
    </row>
    <row r="26" spans="1:11" s="42" customFormat="1" ht="11.25" customHeight="1">
      <c r="A26" s="36" t="s">
        <v>20</v>
      </c>
      <c r="B26" s="37"/>
      <c r="C26" s="38">
        <v>19023</v>
      </c>
      <c r="D26" s="38">
        <v>17800</v>
      </c>
      <c r="E26" s="38">
        <v>19000</v>
      </c>
      <c r="F26" s="39">
        <f>IF(D26&gt;0,100*E26/D26,0)</f>
        <v>106.74157303370787</v>
      </c>
      <c r="G26" s="40"/>
      <c r="H26" s="127">
        <v>97.975</v>
      </c>
      <c r="I26" s="128">
        <v>62.5</v>
      </c>
      <c r="J26" s="128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9"/>
      <c r="I27" s="129"/>
      <c r="J27" s="129"/>
      <c r="K27" s="32"/>
    </row>
    <row r="28" spans="1:11" s="33" customFormat="1" ht="11.25" customHeight="1">
      <c r="A28" s="35" t="s">
        <v>21</v>
      </c>
      <c r="B28" s="29"/>
      <c r="C28" s="30">
        <v>182435</v>
      </c>
      <c r="D28" s="30">
        <v>195931</v>
      </c>
      <c r="E28" s="30">
        <v>207500</v>
      </c>
      <c r="F28" s="31"/>
      <c r="G28" s="31"/>
      <c r="H28" s="129">
        <v>831.39</v>
      </c>
      <c r="I28" s="129">
        <v>693.789</v>
      </c>
      <c r="J28" s="129"/>
      <c r="K28" s="32"/>
    </row>
    <row r="29" spans="1:11" s="33" customFormat="1" ht="11.25" customHeight="1">
      <c r="A29" s="35" t="s">
        <v>22</v>
      </c>
      <c r="B29" s="29"/>
      <c r="C29" s="30">
        <v>100733</v>
      </c>
      <c r="D29" s="30">
        <v>106832</v>
      </c>
      <c r="E29" s="30">
        <v>106832</v>
      </c>
      <c r="F29" s="31"/>
      <c r="G29" s="31"/>
      <c r="H29" s="129">
        <v>337.092</v>
      </c>
      <c r="I29" s="129">
        <v>185.395</v>
      </c>
      <c r="J29" s="129"/>
      <c r="K29" s="32"/>
    </row>
    <row r="30" spans="1:11" s="33" customFormat="1" ht="11.25" customHeight="1">
      <c r="A30" s="35" t="s">
        <v>23</v>
      </c>
      <c r="B30" s="29"/>
      <c r="C30" s="30">
        <v>152210</v>
      </c>
      <c r="D30" s="30">
        <v>180462</v>
      </c>
      <c r="E30" s="30">
        <v>180476</v>
      </c>
      <c r="F30" s="31"/>
      <c r="G30" s="31"/>
      <c r="H30" s="129">
        <v>563.053</v>
      </c>
      <c r="I30" s="129">
        <v>424.31</v>
      </c>
      <c r="J30" s="129"/>
      <c r="K30" s="32"/>
    </row>
    <row r="31" spans="1:11" s="42" customFormat="1" ht="11.25" customHeight="1">
      <c r="A31" s="43" t="s">
        <v>24</v>
      </c>
      <c r="B31" s="37"/>
      <c r="C31" s="38">
        <v>435378</v>
      </c>
      <c r="D31" s="38">
        <v>483225</v>
      </c>
      <c r="E31" s="38">
        <v>494808</v>
      </c>
      <c r="F31" s="39">
        <f>IF(D31&gt;0,100*E31/D31,0)</f>
        <v>102.397020021729</v>
      </c>
      <c r="G31" s="40"/>
      <c r="H31" s="127">
        <v>1731.5349999999999</v>
      </c>
      <c r="I31" s="128">
        <v>1303.494</v>
      </c>
      <c r="J31" s="128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9"/>
      <c r="I32" s="129"/>
      <c r="J32" s="129"/>
      <c r="K32" s="32"/>
    </row>
    <row r="33" spans="1:11" s="33" customFormat="1" ht="11.25" customHeight="1">
      <c r="A33" s="35" t="s">
        <v>25</v>
      </c>
      <c r="B33" s="29"/>
      <c r="C33" s="30">
        <v>39313</v>
      </c>
      <c r="D33" s="30">
        <v>40136</v>
      </c>
      <c r="E33" s="30">
        <v>31300</v>
      </c>
      <c r="F33" s="31"/>
      <c r="G33" s="31"/>
      <c r="H33" s="129">
        <v>149.114</v>
      </c>
      <c r="I33" s="129">
        <v>132.721</v>
      </c>
      <c r="J33" s="129"/>
      <c r="K33" s="32"/>
    </row>
    <row r="34" spans="1:11" s="33" customFormat="1" ht="11.25" customHeight="1">
      <c r="A34" s="35" t="s">
        <v>26</v>
      </c>
      <c r="B34" s="29"/>
      <c r="C34" s="30">
        <v>17586</v>
      </c>
      <c r="D34" s="30">
        <v>18155</v>
      </c>
      <c r="E34" s="30">
        <v>18164</v>
      </c>
      <c r="F34" s="31"/>
      <c r="G34" s="31"/>
      <c r="H34" s="129">
        <v>82.269</v>
      </c>
      <c r="I34" s="129">
        <v>71.383</v>
      </c>
      <c r="J34" s="129"/>
      <c r="K34" s="32"/>
    </row>
    <row r="35" spans="1:11" s="33" customFormat="1" ht="11.25" customHeight="1">
      <c r="A35" s="35" t="s">
        <v>27</v>
      </c>
      <c r="B35" s="29"/>
      <c r="C35" s="30">
        <v>106761</v>
      </c>
      <c r="D35" s="30">
        <v>107000</v>
      </c>
      <c r="E35" s="30">
        <v>100000</v>
      </c>
      <c r="F35" s="31"/>
      <c r="G35" s="31"/>
      <c r="H35" s="129">
        <v>531.213</v>
      </c>
      <c r="I35" s="129">
        <v>331.5</v>
      </c>
      <c r="J35" s="129"/>
      <c r="K35" s="32"/>
    </row>
    <row r="36" spans="1:11" s="33" customFormat="1" ht="11.25" customHeight="1">
      <c r="A36" s="35" t="s">
        <v>28</v>
      </c>
      <c r="B36" s="29"/>
      <c r="C36" s="30">
        <v>14851</v>
      </c>
      <c r="D36" s="30">
        <v>15609</v>
      </c>
      <c r="E36" s="30">
        <v>15853</v>
      </c>
      <c r="F36" s="31"/>
      <c r="G36" s="31"/>
      <c r="H36" s="129">
        <v>62.082</v>
      </c>
      <c r="I36" s="129">
        <v>41.68</v>
      </c>
      <c r="J36" s="129"/>
      <c r="K36" s="32"/>
    </row>
    <row r="37" spans="1:11" s="42" customFormat="1" ht="11.25" customHeight="1">
      <c r="A37" s="36" t="s">
        <v>29</v>
      </c>
      <c r="B37" s="37"/>
      <c r="C37" s="38">
        <v>178511</v>
      </c>
      <c r="D37" s="38">
        <v>180900</v>
      </c>
      <c r="E37" s="38">
        <v>165317</v>
      </c>
      <c r="F37" s="39">
        <f>IF(D37&gt;0,100*E37/D37,0)</f>
        <v>91.38584853510227</v>
      </c>
      <c r="G37" s="40"/>
      <c r="H37" s="127">
        <v>824.678</v>
      </c>
      <c r="I37" s="128">
        <v>577.284</v>
      </c>
      <c r="J37" s="128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9"/>
      <c r="I38" s="129"/>
      <c r="J38" s="129"/>
      <c r="K38" s="32"/>
    </row>
    <row r="39" spans="1:11" s="42" customFormat="1" ht="11.25" customHeight="1">
      <c r="A39" s="36" t="s">
        <v>30</v>
      </c>
      <c r="B39" s="37"/>
      <c r="C39" s="38">
        <v>23163</v>
      </c>
      <c r="D39" s="38">
        <v>23163</v>
      </c>
      <c r="E39" s="38">
        <v>23405</v>
      </c>
      <c r="F39" s="39">
        <f>IF(D39&gt;0,100*E39/D39,0)</f>
        <v>101.04476967577602</v>
      </c>
      <c r="G39" s="40"/>
      <c r="H39" s="127">
        <v>46.523</v>
      </c>
      <c r="I39" s="128">
        <v>46.523</v>
      </c>
      <c r="J39" s="128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9"/>
      <c r="I40" s="129"/>
      <c r="J40" s="129"/>
      <c r="K40" s="32"/>
    </row>
    <row r="41" spans="1:11" s="33" customFormat="1" ht="11.25" customHeight="1">
      <c r="A41" s="28" t="s">
        <v>31</v>
      </c>
      <c r="B41" s="29"/>
      <c r="C41" s="30">
        <v>50499</v>
      </c>
      <c r="D41" s="30">
        <v>51377</v>
      </c>
      <c r="E41" s="30">
        <v>53250</v>
      </c>
      <c r="F41" s="31"/>
      <c r="G41" s="31"/>
      <c r="H41" s="129">
        <v>133.254</v>
      </c>
      <c r="I41" s="129">
        <v>82.838</v>
      </c>
      <c r="J41" s="129"/>
      <c r="K41" s="32"/>
    </row>
    <row r="42" spans="1:11" s="33" customFormat="1" ht="11.25" customHeight="1">
      <c r="A42" s="35" t="s">
        <v>32</v>
      </c>
      <c r="B42" s="29"/>
      <c r="C42" s="30">
        <v>157623</v>
      </c>
      <c r="D42" s="30">
        <v>156827</v>
      </c>
      <c r="E42" s="30">
        <v>154800</v>
      </c>
      <c r="F42" s="31"/>
      <c r="G42" s="31"/>
      <c r="H42" s="129">
        <v>683.759</v>
      </c>
      <c r="I42" s="129">
        <v>562.349</v>
      </c>
      <c r="J42" s="129"/>
      <c r="K42" s="32"/>
    </row>
    <row r="43" spans="1:11" s="33" customFormat="1" ht="11.25" customHeight="1">
      <c r="A43" s="35" t="s">
        <v>33</v>
      </c>
      <c r="B43" s="29"/>
      <c r="C43" s="30">
        <v>20486</v>
      </c>
      <c r="D43" s="30">
        <v>21451</v>
      </c>
      <c r="E43" s="30">
        <v>20200</v>
      </c>
      <c r="F43" s="31"/>
      <c r="G43" s="31"/>
      <c r="H43" s="129">
        <v>80.049</v>
      </c>
      <c r="I43" s="129">
        <v>61.097</v>
      </c>
      <c r="J43" s="129"/>
      <c r="K43" s="32"/>
    </row>
    <row r="44" spans="1:11" s="33" customFormat="1" ht="11.25" customHeight="1">
      <c r="A44" s="35" t="s">
        <v>34</v>
      </c>
      <c r="B44" s="29"/>
      <c r="C44" s="30">
        <v>140918</v>
      </c>
      <c r="D44" s="30">
        <v>135222</v>
      </c>
      <c r="E44" s="30">
        <v>135000</v>
      </c>
      <c r="F44" s="31"/>
      <c r="G44" s="31"/>
      <c r="H44" s="129">
        <v>566.5</v>
      </c>
      <c r="I44" s="129">
        <v>371.572</v>
      </c>
      <c r="J44" s="129"/>
      <c r="K44" s="32"/>
    </row>
    <row r="45" spans="1:11" s="33" customFormat="1" ht="11.25" customHeight="1">
      <c r="A45" s="35" t="s">
        <v>35</v>
      </c>
      <c r="B45" s="29"/>
      <c r="C45" s="30">
        <v>45921</v>
      </c>
      <c r="D45" s="30">
        <v>41812</v>
      </c>
      <c r="E45" s="30">
        <v>38000</v>
      </c>
      <c r="F45" s="31"/>
      <c r="G45" s="31"/>
      <c r="H45" s="129">
        <v>125.715</v>
      </c>
      <c r="I45" s="129">
        <v>80.516</v>
      </c>
      <c r="J45" s="129"/>
      <c r="K45" s="32"/>
    </row>
    <row r="46" spans="1:11" s="33" customFormat="1" ht="11.25" customHeight="1">
      <c r="A46" s="35" t="s">
        <v>36</v>
      </c>
      <c r="B46" s="29"/>
      <c r="C46" s="30">
        <v>92069</v>
      </c>
      <c r="D46" s="30">
        <v>88402</v>
      </c>
      <c r="E46" s="30">
        <v>86400</v>
      </c>
      <c r="F46" s="31"/>
      <c r="G46" s="31"/>
      <c r="H46" s="129">
        <v>305.738</v>
      </c>
      <c r="I46" s="129">
        <v>169.62</v>
      </c>
      <c r="J46" s="129"/>
      <c r="K46" s="32"/>
    </row>
    <row r="47" spans="1:11" s="33" customFormat="1" ht="11.25" customHeight="1">
      <c r="A47" s="35" t="s">
        <v>37</v>
      </c>
      <c r="B47" s="29"/>
      <c r="C47" s="30">
        <v>105158</v>
      </c>
      <c r="D47" s="30">
        <v>104934</v>
      </c>
      <c r="E47" s="30">
        <v>104500</v>
      </c>
      <c r="F47" s="31"/>
      <c r="G47" s="31"/>
      <c r="H47" s="129">
        <v>425.662</v>
      </c>
      <c r="I47" s="129">
        <v>278.953</v>
      </c>
      <c r="J47" s="129"/>
      <c r="K47" s="32"/>
    </row>
    <row r="48" spans="1:11" s="33" customFormat="1" ht="11.25" customHeight="1">
      <c r="A48" s="35" t="s">
        <v>38</v>
      </c>
      <c r="B48" s="29"/>
      <c r="C48" s="30">
        <v>227996</v>
      </c>
      <c r="D48" s="30">
        <v>215941</v>
      </c>
      <c r="E48" s="30">
        <v>215700</v>
      </c>
      <c r="F48" s="31"/>
      <c r="G48" s="31"/>
      <c r="H48" s="129">
        <v>905.352</v>
      </c>
      <c r="I48" s="129">
        <v>518.696</v>
      </c>
      <c r="J48" s="129"/>
      <c r="K48" s="32"/>
    </row>
    <row r="49" spans="1:11" s="33" customFormat="1" ht="11.25" customHeight="1">
      <c r="A49" s="35" t="s">
        <v>39</v>
      </c>
      <c r="B49" s="29"/>
      <c r="C49" s="30">
        <v>69674</v>
      </c>
      <c r="D49" s="30">
        <v>67983</v>
      </c>
      <c r="E49" s="30">
        <v>67500</v>
      </c>
      <c r="F49" s="31"/>
      <c r="G49" s="31"/>
      <c r="H49" s="129">
        <v>271.303</v>
      </c>
      <c r="I49" s="129">
        <v>131.4</v>
      </c>
      <c r="J49" s="129"/>
      <c r="K49" s="32"/>
    </row>
    <row r="50" spans="1:11" s="42" customFormat="1" ht="11.25" customHeight="1">
      <c r="A50" s="43" t="s">
        <v>40</v>
      </c>
      <c r="B50" s="37"/>
      <c r="C50" s="38">
        <v>910344</v>
      </c>
      <c r="D50" s="38">
        <v>883949</v>
      </c>
      <c r="E50" s="38">
        <v>875350</v>
      </c>
      <c r="F50" s="39">
        <f>IF(D50&gt;0,100*E50/D50,0)</f>
        <v>99.02720632072665</v>
      </c>
      <c r="G50" s="40"/>
      <c r="H50" s="127">
        <v>3497.3319999999994</v>
      </c>
      <c r="I50" s="128">
        <v>2257.041</v>
      </c>
      <c r="J50" s="128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9"/>
      <c r="I51" s="129"/>
      <c r="J51" s="129"/>
      <c r="K51" s="32"/>
    </row>
    <row r="52" spans="1:11" s="42" customFormat="1" ht="11.25" customHeight="1">
      <c r="A52" s="36" t="s">
        <v>41</v>
      </c>
      <c r="B52" s="37"/>
      <c r="C52" s="38">
        <v>40866</v>
      </c>
      <c r="D52" s="38">
        <v>40866</v>
      </c>
      <c r="E52" s="38">
        <v>40866</v>
      </c>
      <c r="F52" s="39">
        <f>IF(D52&gt;0,100*E52/D52,0)</f>
        <v>100</v>
      </c>
      <c r="G52" s="40"/>
      <c r="H52" s="127">
        <v>178.48999999999998</v>
      </c>
      <c r="I52" s="128">
        <v>110.15995771331058</v>
      </c>
      <c r="J52" s="128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9"/>
      <c r="I53" s="129"/>
      <c r="J53" s="129"/>
      <c r="K53" s="32"/>
    </row>
    <row r="54" spans="1:11" s="33" customFormat="1" ht="11.25" customHeight="1">
      <c r="A54" s="35" t="s">
        <v>42</v>
      </c>
      <c r="B54" s="29"/>
      <c r="C54" s="30">
        <v>157538</v>
      </c>
      <c r="D54" s="30">
        <v>158000</v>
      </c>
      <c r="E54" s="30">
        <v>158000</v>
      </c>
      <c r="F54" s="31"/>
      <c r="G54" s="31"/>
      <c r="H54" s="129">
        <v>516.935</v>
      </c>
      <c r="I54" s="129">
        <v>278.109</v>
      </c>
      <c r="J54" s="129"/>
      <c r="K54" s="32"/>
    </row>
    <row r="55" spans="1:11" s="33" customFormat="1" ht="11.25" customHeight="1">
      <c r="A55" s="35" t="s">
        <v>43</v>
      </c>
      <c r="B55" s="29"/>
      <c r="C55" s="30">
        <v>158864</v>
      </c>
      <c r="D55" s="30">
        <v>151069</v>
      </c>
      <c r="E55" s="30">
        <v>156400</v>
      </c>
      <c r="F55" s="31"/>
      <c r="G55" s="31"/>
      <c r="H55" s="129">
        <v>476.996</v>
      </c>
      <c r="I55" s="129">
        <v>314.8</v>
      </c>
      <c r="J55" s="129"/>
      <c r="K55" s="32"/>
    </row>
    <row r="56" spans="1:11" s="33" customFormat="1" ht="11.25" customHeight="1">
      <c r="A56" s="35" t="s">
        <v>44</v>
      </c>
      <c r="B56" s="29"/>
      <c r="C56" s="30">
        <v>281945</v>
      </c>
      <c r="D56" s="30">
        <v>280550</v>
      </c>
      <c r="E56" s="30">
        <v>283950</v>
      </c>
      <c r="F56" s="31"/>
      <c r="G56" s="31"/>
      <c r="H56" s="129">
        <v>958.615</v>
      </c>
      <c r="I56" s="129">
        <v>820.8</v>
      </c>
      <c r="J56" s="129"/>
      <c r="K56" s="32"/>
    </row>
    <row r="57" spans="1:11" s="33" customFormat="1" ht="11.25" customHeight="1">
      <c r="A57" s="35" t="s">
        <v>45</v>
      </c>
      <c r="B57" s="29"/>
      <c r="C57" s="30">
        <v>100186</v>
      </c>
      <c r="D57" s="30">
        <v>101525</v>
      </c>
      <c r="E57" s="30">
        <v>101475</v>
      </c>
      <c r="F57" s="31"/>
      <c r="G57" s="31"/>
      <c r="H57" s="129">
        <v>313.326</v>
      </c>
      <c r="I57" s="129">
        <v>175.76250401</v>
      </c>
      <c r="J57" s="129"/>
      <c r="K57" s="32"/>
    </row>
    <row r="58" spans="1:11" s="33" customFormat="1" ht="11.25" customHeight="1">
      <c r="A58" s="35" t="s">
        <v>46</v>
      </c>
      <c r="B58" s="29"/>
      <c r="C58" s="30">
        <v>158734</v>
      </c>
      <c r="D58" s="30">
        <v>151673</v>
      </c>
      <c r="E58" s="30">
        <v>151449</v>
      </c>
      <c r="F58" s="31"/>
      <c r="G58" s="31"/>
      <c r="H58" s="129">
        <v>498.73699999999997</v>
      </c>
      <c r="I58" s="129">
        <v>283.836</v>
      </c>
      <c r="J58" s="129"/>
      <c r="K58" s="32"/>
    </row>
    <row r="59" spans="1:11" s="42" customFormat="1" ht="11.25" customHeight="1">
      <c r="A59" s="36" t="s">
        <v>47</v>
      </c>
      <c r="B59" s="37"/>
      <c r="C59" s="38">
        <v>857267</v>
      </c>
      <c r="D59" s="38">
        <v>842817</v>
      </c>
      <c r="E59" s="38">
        <v>851274</v>
      </c>
      <c r="F59" s="39">
        <f>IF(D59&gt;0,100*E59/D59,0)</f>
        <v>101.0034206713913</v>
      </c>
      <c r="G59" s="40"/>
      <c r="H59" s="127">
        <v>2764.609</v>
      </c>
      <c r="I59" s="128">
        <v>1873.3075040099998</v>
      </c>
      <c r="J59" s="128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9"/>
      <c r="I60" s="129"/>
      <c r="J60" s="129"/>
      <c r="K60" s="32"/>
    </row>
    <row r="61" spans="1:11" s="33" customFormat="1" ht="11.25" customHeight="1">
      <c r="A61" s="35" t="s">
        <v>48</v>
      </c>
      <c r="B61" s="29"/>
      <c r="C61" s="30">
        <v>3911</v>
      </c>
      <c r="D61" s="30">
        <v>4000</v>
      </c>
      <c r="E61" s="30">
        <v>4000</v>
      </c>
      <c r="F61" s="31"/>
      <c r="G61" s="31"/>
      <c r="H61" s="129">
        <v>8.917</v>
      </c>
      <c r="I61" s="129">
        <v>4</v>
      </c>
      <c r="J61" s="129"/>
      <c r="K61" s="32"/>
    </row>
    <row r="62" spans="1:11" s="33" customFormat="1" ht="11.25" customHeight="1">
      <c r="A62" s="35" t="s">
        <v>49</v>
      </c>
      <c r="B62" s="29"/>
      <c r="C62" s="30">
        <v>4593</v>
      </c>
      <c r="D62" s="30">
        <v>4345</v>
      </c>
      <c r="E62" s="30">
        <v>4450</v>
      </c>
      <c r="F62" s="31"/>
      <c r="G62" s="31"/>
      <c r="H62" s="129">
        <v>5.471</v>
      </c>
      <c r="I62" s="129">
        <v>1.552</v>
      </c>
      <c r="J62" s="129"/>
      <c r="K62" s="32"/>
    </row>
    <row r="63" spans="1:11" s="33" customFormat="1" ht="11.25" customHeight="1">
      <c r="A63" s="35" t="s">
        <v>50</v>
      </c>
      <c r="B63" s="29"/>
      <c r="C63" s="30">
        <v>10974</v>
      </c>
      <c r="D63" s="30">
        <v>11250</v>
      </c>
      <c r="E63" s="30">
        <v>10246</v>
      </c>
      <c r="F63" s="31"/>
      <c r="G63" s="31"/>
      <c r="H63" s="129">
        <v>32.01</v>
      </c>
      <c r="I63" s="129">
        <v>4.92</v>
      </c>
      <c r="J63" s="129"/>
      <c r="K63" s="32"/>
    </row>
    <row r="64" spans="1:11" s="42" customFormat="1" ht="11.25" customHeight="1">
      <c r="A64" s="36" t="s">
        <v>51</v>
      </c>
      <c r="B64" s="37"/>
      <c r="C64" s="38">
        <v>19478</v>
      </c>
      <c r="D64" s="38">
        <v>19595</v>
      </c>
      <c r="E64" s="38">
        <v>18696</v>
      </c>
      <c r="F64" s="39">
        <f>IF(D64&gt;0,100*E64/D64,0)</f>
        <v>95.41209492217402</v>
      </c>
      <c r="G64" s="40"/>
      <c r="H64" s="127">
        <v>46.397999999999996</v>
      </c>
      <c r="I64" s="128">
        <v>10.472</v>
      </c>
      <c r="J64" s="128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9"/>
      <c r="I65" s="129"/>
      <c r="J65" s="129"/>
      <c r="K65" s="32"/>
    </row>
    <row r="66" spans="1:11" s="42" customFormat="1" ht="11.25" customHeight="1">
      <c r="A66" s="36" t="s">
        <v>52</v>
      </c>
      <c r="B66" s="37"/>
      <c r="C66" s="38">
        <v>27379</v>
      </c>
      <c r="D66" s="38">
        <v>20346</v>
      </c>
      <c r="E66" s="38">
        <v>20346</v>
      </c>
      <c r="F66" s="39">
        <f>IF(D66&gt;0,100*E66/D66,0)</f>
        <v>100</v>
      </c>
      <c r="G66" s="40"/>
      <c r="H66" s="127">
        <v>36.309</v>
      </c>
      <c r="I66" s="128">
        <v>11.138</v>
      </c>
      <c r="J66" s="128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9"/>
      <c r="I67" s="129"/>
      <c r="J67" s="129"/>
      <c r="K67" s="32"/>
    </row>
    <row r="68" spans="1:11" s="33" customFormat="1" ht="11.25" customHeight="1">
      <c r="A68" s="35" t="s">
        <v>53</v>
      </c>
      <c r="B68" s="29"/>
      <c r="C68" s="30">
        <v>45551</v>
      </c>
      <c r="D68" s="30">
        <v>43000</v>
      </c>
      <c r="E68" s="30">
        <v>44000</v>
      </c>
      <c r="F68" s="31"/>
      <c r="G68" s="31"/>
      <c r="H68" s="129">
        <v>74.885</v>
      </c>
      <c r="I68" s="129">
        <v>65.5</v>
      </c>
      <c r="J68" s="129"/>
      <c r="K68" s="32"/>
    </row>
    <row r="69" spans="1:11" s="33" customFormat="1" ht="11.25" customHeight="1">
      <c r="A69" s="35" t="s">
        <v>54</v>
      </c>
      <c r="B69" s="29"/>
      <c r="C69" s="30">
        <v>756</v>
      </c>
      <c r="D69" s="30">
        <v>500</v>
      </c>
      <c r="E69" s="30">
        <v>700</v>
      </c>
      <c r="F69" s="31"/>
      <c r="G69" s="31"/>
      <c r="H69" s="129">
        <v>1.16</v>
      </c>
      <c r="I69" s="129">
        <v>0.7</v>
      </c>
      <c r="J69" s="129"/>
      <c r="K69" s="32"/>
    </row>
    <row r="70" spans="1:11" s="42" customFormat="1" ht="11.25" customHeight="1">
      <c r="A70" s="36" t="s">
        <v>55</v>
      </c>
      <c r="B70" s="37"/>
      <c r="C70" s="38">
        <v>46307</v>
      </c>
      <c r="D70" s="38">
        <v>43500</v>
      </c>
      <c r="E70" s="38">
        <v>44700</v>
      </c>
      <c r="F70" s="39">
        <f>IF(D70&gt;0,100*E70/D70,0)</f>
        <v>102.75862068965517</v>
      </c>
      <c r="G70" s="40"/>
      <c r="H70" s="127">
        <v>76.045</v>
      </c>
      <c r="I70" s="128">
        <v>66.2</v>
      </c>
      <c r="J70" s="128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9"/>
      <c r="I71" s="129"/>
      <c r="J71" s="129"/>
      <c r="K71" s="32"/>
    </row>
    <row r="72" spans="1:11" s="33" customFormat="1" ht="11.25" customHeight="1">
      <c r="A72" s="35" t="s">
        <v>56</v>
      </c>
      <c r="B72" s="29"/>
      <c r="C72" s="30">
        <v>10765</v>
      </c>
      <c r="D72" s="30">
        <v>10490</v>
      </c>
      <c r="E72" s="30">
        <v>10760</v>
      </c>
      <c r="F72" s="31"/>
      <c r="G72" s="31"/>
      <c r="H72" s="129">
        <v>20.516</v>
      </c>
      <c r="I72" s="129">
        <v>3.535</v>
      </c>
      <c r="J72" s="129"/>
      <c r="K72" s="32"/>
    </row>
    <row r="73" spans="1:11" s="33" customFormat="1" ht="11.25" customHeight="1">
      <c r="A73" s="35" t="s">
        <v>57</v>
      </c>
      <c r="B73" s="29"/>
      <c r="C73" s="30">
        <v>6975</v>
      </c>
      <c r="D73" s="30">
        <v>8385</v>
      </c>
      <c r="E73" s="30">
        <v>8200</v>
      </c>
      <c r="F73" s="31"/>
      <c r="G73" s="31"/>
      <c r="H73" s="129">
        <v>16.663</v>
      </c>
      <c r="I73" s="129">
        <v>29.7</v>
      </c>
      <c r="J73" s="129"/>
      <c r="K73" s="32"/>
    </row>
    <row r="74" spans="1:11" s="33" customFormat="1" ht="11.25" customHeight="1">
      <c r="A74" s="35" t="s">
        <v>58</v>
      </c>
      <c r="B74" s="29"/>
      <c r="C74" s="30">
        <v>7443</v>
      </c>
      <c r="D74" s="30">
        <v>8306</v>
      </c>
      <c r="E74" s="30">
        <v>8300</v>
      </c>
      <c r="F74" s="31"/>
      <c r="G74" s="31"/>
      <c r="H74" s="129">
        <v>10.744</v>
      </c>
      <c r="I74" s="129">
        <v>16.65</v>
      </c>
      <c r="J74" s="129"/>
      <c r="K74" s="32"/>
    </row>
    <row r="75" spans="1:11" s="33" customFormat="1" ht="11.25" customHeight="1">
      <c r="A75" s="35" t="s">
        <v>59</v>
      </c>
      <c r="B75" s="29"/>
      <c r="C75" s="30">
        <v>54876</v>
      </c>
      <c r="D75" s="30">
        <v>53121.758</v>
      </c>
      <c r="E75" s="30">
        <v>52855</v>
      </c>
      <c r="F75" s="31"/>
      <c r="G75" s="31"/>
      <c r="H75" s="129">
        <v>129.246</v>
      </c>
      <c r="I75" s="129">
        <v>53.996818346185684</v>
      </c>
      <c r="J75" s="129"/>
      <c r="K75" s="32"/>
    </row>
    <row r="76" spans="1:11" s="33" customFormat="1" ht="11.25" customHeight="1">
      <c r="A76" s="35" t="s">
        <v>60</v>
      </c>
      <c r="B76" s="29"/>
      <c r="C76" s="30">
        <v>1272</v>
      </c>
      <c r="D76" s="30">
        <v>980</v>
      </c>
      <c r="E76" s="30">
        <v>870</v>
      </c>
      <c r="F76" s="31"/>
      <c r="G76" s="31"/>
      <c r="H76" s="129">
        <v>5.788</v>
      </c>
      <c r="I76" s="129">
        <v>2.262</v>
      </c>
      <c r="J76" s="129"/>
      <c r="K76" s="32"/>
    </row>
    <row r="77" spans="1:11" s="33" customFormat="1" ht="11.25" customHeight="1">
      <c r="A77" s="35" t="s">
        <v>61</v>
      </c>
      <c r="B77" s="29"/>
      <c r="C77" s="30">
        <v>8840</v>
      </c>
      <c r="D77" s="30">
        <v>8840</v>
      </c>
      <c r="E77" s="30">
        <v>8300</v>
      </c>
      <c r="F77" s="31"/>
      <c r="G77" s="31"/>
      <c r="H77" s="129">
        <v>19.942999999999998</v>
      </c>
      <c r="I77" s="129">
        <v>15.02</v>
      </c>
      <c r="J77" s="129"/>
      <c r="K77" s="32"/>
    </row>
    <row r="78" spans="1:11" s="33" customFormat="1" ht="11.25" customHeight="1">
      <c r="A78" s="35" t="s">
        <v>62</v>
      </c>
      <c r="B78" s="29"/>
      <c r="C78" s="30">
        <v>12092</v>
      </c>
      <c r="D78" s="30">
        <v>13320</v>
      </c>
      <c r="E78" s="30">
        <v>13320</v>
      </c>
      <c r="F78" s="31"/>
      <c r="G78" s="31"/>
      <c r="H78" s="129">
        <v>27.861</v>
      </c>
      <c r="I78" s="129">
        <v>25.947</v>
      </c>
      <c r="J78" s="129"/>
      <c r="K78" s="32"/>
    </row>
    <row r="79" spans="1:11" s="33" customFormat="1" ht="11.25" customHeight="1">
      <c r="A79" s="35" t="s">
        <v>63</v>
      </c>
      <c r="B79" s="29"/>
      <c r="C79" s="30">
        <v>12987</v>
      </c>
      <c r="D79" s="30">
        <v>16885</v>
      </c>
      <c r="E79" s="30">
        <v>16100</v>
      </c>
      <c r="F79" s="31"/>
      <c r="G79" s="31"/>
      <c r="H79" s="129">
        <v>34.028999999999996</v>
      </c>
      <c r="I79" s="129">
        <v>48.043</v>
      </c>
      <c r="J79" s="129"/>
      <c r="K79" s="32"/>
    </row>
    <row r="80" spans="1:11" s="42" customFormat="1" ht="11.25" customHeight="1">
      <c r="A80" s="43" t="s">
        <v>64</v>
      </c>
      <c r="B80" s="37"/>
      <c r="C80" s="38">
        <v>115250</v>
      </c>
      <c r="D80" s="38">
        <v>120327.758</v>
      </c>
      <c r="E80" s="38">
        <v>118705</v>
      </c>
      <c r="F80" s="39">
        <f>IF(D80&gt;0,100*E80/D80,0)</f>
        <v>98.65138516085374</v>
      </c>
      <c r="G80" s="40"/>
      <c r="H80" s="127">
        <v>264.79</v>
      </c>
      <c r="I80" s="128">
        <v>195.1538183461857</v>
      </c>
      <c r="J80" s="128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9"/>
      <c r="I81" s="129"/>
      <c r="J81" s="129"/>
      <c r="K81" s="32"/>
    </row>
    <row r="82" spans="1:11" s="33" customFormat="1" ht="11.25" customHeight="1">
      <c r="A82" s="35" t="s">
        <v>65</v>
      </c>
      <c r="B82" s="29"/>
      <c r="C82" s="30">
        <v>4</v>
      </c>
      <c r="D82" s="30"/>
      <c r="E82" s="30"/>
      <c r="F82" s="31"/>
      <c r="G82" s="31"/>
      <c r="H82" s="129">
        <v>0.005</v>
      </c>
      <c r="I82" s="129"/>
      <c r="J82" s="129"/>
      <c r="K82" s="32"/>
    </row>
    <row r="83" spans="1:11" s="33" customFormat="1" ht="11.25" customHeight="1">
      <c r="A83" s="35" t="s">
        <v>66</v>
      </c>
      <c r="B83" s="29"/>
      <c r="C83" s="30">
        <v>91</v>
      </c>
      <c r="D83" s="30">
        <v>90</v>
      </c>
      <c r="E83" s="30">
        <v>90</v>
      </c>
      <c r="F83" s="31"/>
      <c r="G83" s="31"/>
      <c r="H83" s="129">
        <v>0.091</v>
      </c>
      <c r="I83" s="129">
        <v>0.09</v>
      </c>
      <c r="J83" s="129"/>
      <c r="K83" s="32"/>
    </row>
    <row r="84" spans="1:11" s="42" customFormat="1" ht="11.25" customHeight="1">
      <c r="A84" s="36" t="s">
        <v>67</v>
      </c>
      <c r="B84" s="37"/>
      <c r="C84" s="38">
        <v>95</v>
      </c>
      <c r="D84" s="38">
        <v>90</v>
      </c>
      <c r="E84" s="38">
        <v>90</v>
      </c>
      <c r="F84" s="39">
        <f>IF(D84&gt;0,100*E84/D84,0)</f>
        <v>100</v>
      </c>
      <c r="G84" s="40"/>
      <c r="H84" s="127">
        <v>0.096</v>
      </c>
      <c r="I84" s="128">
        <v>0.09</v>
      </c>
      <c r="J84" s="128"/>
      <c r="K84" s="41"/>
    </row>
    <row r="85" spans="1:11" s="33" customFormat="1" ht="11.25" customHeight="1">
      <c r="A85" s="35"/>
      <c r="B85" s="29"/>
      <c r="C85" s="30"/>
      <c r="D85" s="30"/>
      <c r="E85" s="30"/>
      <c r="F85" s="31"/>
      <c r="G85" s="31"/>
      <c r="H85" s="129"/>
      <c r="I85" s="129"/>
      <c r="J85" s="129"/>
      <c r="K85" s="32"/>
    </row>
    <row r="86" spans="1:11" s="33" customFormat="1" ht="11.25" customHeight="1">
      <c r="A86" s="35" t="s">
        <v>68</v>
      </c>
      <c r="B86" s="29"/>
      <c r="C86" s="30">
        <v>2784282</v>
      </c>
      <c r="D86" s="30">
        <v>2785782.758</v>
      </c>
      <c r="E86" s="30">
        <v>2781599</v>
      </c>
      <c r="F86" s="31">
        <f>IF(D86&gt;0,100*E86/D86,0)</f>
        <v>99.8498175068395</v>
      </c>
      <c r="G86" s="31"/>
      <c r="H86" s="129">
        <v>10004.997999999998</v>
      </c>
      <c r="I86" s="129">
        <v>6933.454280069496</v>
      </c>
      <c r="J86" s="129"/>
      <c r="K86" s="32"/>
    </row>
    <row r="87" spans="1:11" s="33" customFormat="1" ht="11.25" customHeight="1" thickBot="1">
      <c r="A87" s="35"/>
      <c r="B87" s="29"/>
      <c r="C87" s="30"/>
      <c r="D87" s="30"/>
      <c r="E87" s="30"/>
      <c r="F87" s="31"/>
      <c r="G87" s="31"/>
      <c r="H87" s="129"/>
      <c r="I87" s="129"/>
      <c r="J87" s="129"/>
      <c r="K87" s="32"/>
    </row>
    <row r="88" spans="1:11" s="33" customFormat="1" ht="11.25" customHeight="1">
      <c r="A88" s="47"/>
      <c r="B88" s="48"/>
      <c r="C88" s="49"/>
      <c r="D88" s="49"/>
      <c r="E88" s="49"/>
      <c r="F88" s="50"/>
      <c r="G88" s="31"/>
      <c r="H88" s="130"/>
      <c r="I88" s="131"/>
      <c r="J88" s="131"/>
      <c r="K88" s="50"/>
    </row>
    <row r="89" spans="1:11" s="42" customFormat="1" ht="11.25" customHeight="1">
      <c r="A89" s="51" t="s">
        <v>69</v>
      </c>
      <c r="B89" s="52"/>
      <c r="C89" s="53">
        <v>2784282</v>
      </c>
      <c r="D89" s="53">
        <v>2785782.758</v>
      </c>
      <c r="E89" s="53">
        <v>2781599</v>
      </c>
      <c r="F89" s="54">
        <f>IF(D89&gt;0,100*E89/D89,0)</f>
        <v>99.8498175068395</v>
      </c>
      <c r="G89" s="40"/>
      <c r="H89" s="132">
        <v>10004.997999999998</v>
      </c>
      <c r="I89" s="133">
        <v>6933.454280069496</v>
      </c>
      <c r="J89" s="133"/>
      <c r="K89" s="54"/>
    </row>
    <row r="90" spans="1:11" ht="11.25" customHeight="1" thickBot="1">
      <c r="A90" s="55"/>
      <c r="B90" s="56"/>
      <c r="C90" s="57"/>
      <c r="D90" s="57"/>
      <c r="E90" s="57"/>
      <c r="F90" s="58"/>
      <c r="G90" s="59"/>
      <c r="H90" s="60"/>
      <c r="I90" s="61"/>
      <c r="J90" s="61"/>
      <c r="K90" s="58"/>
    </row>
    <row r="624" ht="11.25" customHeight="1">
      <c r="B624" s="63"/>
    </row>
    <row r="625" ht="11.25" customHeight="1">
      <c r="B625" s="63"/>
    </row>
    <row r="626" ht="11.25" customHeight="1">
      <c r="B626" s="63"/>
    </row>
    <row r="627" ht="11.25" customHeight="1">
      <c r="B627" s="63"/>
    </row>
  </sheetData>
  <sheetProtection/>
  <mergeCells count="4">
    <mergeCell ref="A1:K1"/>
    <mergeCell ref="J2:K2"/>
    <mergeCell ref="C4:F4"/>
    <mergeCell ref="H4:K4"/>
  </mergeCells>
  <printOptions horizontalCentered="1"/>
  <pageMargins left="0.2755905511811024" right="0.2755905511811024" top="0.4330708661417323" bottom="0.4330708661417323" header="0" footer="0.2362204724409449"/>
  <pageSetup firstPageNumber="11" useFirstPageNumber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2015-06-02T08:23:15Z</cp:lastPrinted>
  <dcterms:created xsi:type="dcterms:W3CDTF">2015-05-28T11:39:32Z</dcterms:created>
  <dcterms:modified xsi:type="dcterms:W3CDTF">2015-06-08T17:38:34Z</dcterms:modified>
  <cp:category/>
  <cp:version/>
  <cp:contentType/>
  <cp:contentStatus/>
</cp:coreProperties>
</file>