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Aceite mes a mes web\promociones\2025\"/>
    </mc:Choice>
  </mc:AlternateContent>
  <xr:revisionPtr revIDLastSave="0" documentId="8_{BCEDBAD8-21C0-4E10-907D-5C19D3757F07}" xr6:coauthVersionLast="47" xr6:coauthVersionMax="47" xr10:uidLastSave="{00000000-0000-0000-0000-000000000000}"/>
  <workbookProtection workbookAlgorithmName="SHA-512" workbookHashValue="EMpw5opbfPLHPtfNFyHCtb9qeo6eQKYZXf5D8fS0EzgkBwKCykvbSqpCzQhLth9awUjo6zKxgTGZm2Hq72VeKg==" workbookSaltValue="49OW6+gZOJQKtCKcNwKfTg==" workbookSpinCount="100000" lockStructure="1"/>
  <bookViews>
    <workbookView showSheetTabs="0" xWindow="2460" yWindow="2460" windowWidth="21735" windowHeight="10965" tabRatio="854" xr2:uid="{00000000-000D-0000-FFFF-FFFF00000000}"/>
  </bookViews>
  <sheets>
    <sheet name="Portada" sheetId="7" r:id="rId1"/>
    <sheet name="Contenido" sheetId="9" r:id="rId2"/>
    <sheet name="Total Aceite" sheetId="8" r:id="rId3"/>
    <sheet name="A. Oliva" sheetId="11" r:id="rId4"/>
    <sheet name="O. Virgen + Extra" sheetId="10" r:id="rId5"/>
    <sheet name="O. Virgen Extra" sheetId="12" r:id="rId6"/>
    <sheet name="O. Virgen" sheetId="13" r:id="rId7"/>
    <sheet name="Conclusiones" sheetId="6" r:id="rId8"/>
    <sheet name="Back data" sheetId="1" state="hidden" r:id="rId9"/>
    <sheet name="TAM Automático" sheetId="2" state="hidden" r:id="rId10"/>
    <sheet name="Back Data graficos" sheetId="5" state="hidden" r:id="rId11"/>
    <sheet name="Instrucciones de actualizacion" sheetId="14" state="hidden" r:id="rId12"/>
    <sheet name="Instrucciones de actualización" sheetId="3" state="veryHidden" r:id="rId13"/>
  </sheets>
  <definedNames>
    <definedName name="_xlnm.Print_Area" localSheetId="3">'A. Oliva'!$A$1:$U$52</definedName>
    <definedName name="_xlnm.Print_Area" localSheetId="7">Conclusiones!$A$1:$N$12</definedName>
    <definedName name="_xlnm.Print_Area" localSheetId="6">'O. Virgen'!$A$1:$U$52</definedName>
    <definedName name="_xlnm.Print_Area" localSheetId="4">'O. Virgen + Extra'!$A$1:$U$52</definedName>
    <definedName name="_xlnm.Print_Area" localSheetId="5">'O. Virgen Extra'!$A$1:$U$52</definedName>
    <definedName name="_xlnm.Print_Area" localSheetId="2">'Total Aceite'!$A$1:$U$52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6" i="2" l="1" a="1"/>
  <c r="O176" i="2" s="1"/>
  <c r="O139" i="2" a="1"/>
  <c r="O139" i="2" s="1"/>
  <c r="O102" i="2" a="1"/>
  <c r="O102" i="2" s="1"/>
  <c r="O65" i="2" a="1"/>
  <c r="O65" i="2" s="1"/>
  <c r="O27" i="2" a="1"/>
  <c r="O27" i="2" s="1"/>
  <c r="O29" i="2" s="1" a="1"/>
  <c r="O29" i="2" s="1"/>
  <c r="D7" i="2" a="1"/>
  <c r="D7" i="2" s="1"/>
  <c r="E7" i="2" a="1"/>
  <c r="E7" i="2" s="1"/>
  <c r="F7" i="2" a="1"/>
  <c r="F7" i="2" s="1"/>
  <c r="G7" i="2" a="1"/>
  <c r="G7" i="2" s="1"/>
  <c r="G8" i="2" s="1" a="1"/>
  <c r="G8" i="2" s="1"/>
  <c r="H7" i="2" a="1"/>
  <c r="H7" i="2" s="1"/>
  <c r="H8" i="2" s="1" a="1"/>
  <c r="H8" i="2" s="1"/>
  <c r="I7" i="2" a="1"/>
  <c r="I7" i="2" s="1"/>
  <c r="I8" i="2" s="1" a="1"/>
  <c r="I8" i="2" s="1"/>
  <c r="J7" i="2" a="1"/>
  <c r="J7" i="2" s="1"/>
  <c r="J8" i="2" s="1" a="1"/>
  <c r="J8" i="2" s="1"/>
  <c r="K7" i="2" a="1"/>
  <c r="K7" i="2" s="1"/>
  <c r="K8" i="2" s="1" a="1"/>
  <c r="K8" i="2" s="1"/>
  <c r="L7" i="2" a="1"/>
  <c r="L7" i="2" s="1"/>
  <c r="L8" i="2" s="1" a="1"/>
  <c r="L8" i="2" s="1"/>
  <c r="M7" i="2" a="1"/>
  <c r="M7" i="2" s="1"/>
  <c r="M8" i="2" s="1" a="1"/>
  <c r="M8" i="2" s="1"/>
  <c r="N7" i="2" a="1"/>
  <c r="N7" i="2" s="1"/>
  <c r="N8" i="2" s="1" a="1"/>
  <c r="N8" i="2" s="1"/>
  <c r="O7" i="2" a="1"/>
  <c r="O7" i="2" s="1"/>
  <c r="O8" i="2" s="1" a="1"/>
  <c r="O8" i="2" s="1"/>
  <c r="P7" i="2" a="1"/>
  <c r="P7" i="2" s="1"/>
  <c r="P8" i="2" s="1" a="1"/>
  <c r="P8" i="2" s="1"/>
  <c r="O28" i="2" l="1" a="1"/>
  <c r="O28" i="2" s="1"/>
  <c r="O177" i="2" a="1"/>
  <c r="O177" i="2" s="1"/>
  <c r="O178" i="2" a="1"/>
  <c r="O178" i="2" s="1"/>
  <c r="O140" i="2" a="1"/>
  <c r="O140" i="2" s="1"/>
  <c r="O141" i="2" a="1"/>
  <c r="O141" i="2" s="1"/>
  <c r="O103" i="2" a="1"/>
  <c r="O103" i="2" s="1"/>
  <c r="O104" i="2" a="1"/>
  <c r="O104" i="2" s="1"/>
  <c r="O66" i="2" a="1"/>
  <c r="O66" i="2" s="1"/>
  <c r="O67" i="2" a="1"/>
  <c r="O67" i="2" s="1"/>
  <c r="D8" i="2" a="1"/>
  <c r="D8" i="2" s="1"/>
  <c r="F9" i="2" a="1"/>
  <c r="F9" i="2" s="1"/>
  <c r="G9" i="2" a="1"/>
  <c r="G9" i="2" s="1"/>
  <c r="J9" i="2" a="1"/>
  <c r="J9" i="2" s="1"/>
  <c r="D9" i="2" a="1"/>
  <c r="D9" i="2" s="1"/>
  <c r="H9" i="2" a="1"/>
  <c r="H9" i="2" s="1"/>
  <c r="F8" i="2" a="1"/>
  <c r="F8" i="2" s="1"/>
  <c r="I9" i="2" l="1" a="1"/>
  <c r="I9" i="2" s="1"/>
  <c r="L9" i="2" a="1"/>
  <c r="L9" i="2" s="1"/>
  <c r="E8" i="2" a="1"/>
  <c r="E8" i="2" s="1"/>
  <c r="E9" i="2" a="1"/>
  <c r="E9" i="2" s="1"/>
  <c r="K9" i="2" a="1"/>
  <c r="K9" i="2" s="1"/>
  <c r="P176" i="2" l="1" a="1"/>
  <c r="P176" i="2" s="1"/>
  <c r="P139" i="2" a="1"/>
  <c r="P139" i="2" s="1"/>
  <c r="P141" i="2" s="1" a="1"/>
  <c r="P141" i="2" s="1"/>
  <c r="P102" i="2" a="1"/>
  <c r="P102" i="2" s="1"/>
  <c r="P65" i="2" a="1"/>
  <c r="P65" i="2" s="1"/>
  <c r="P27" i="2" a="1"/>
  <c r="P27" i="2" s="1"/>
  <c r="D37" i="2" a="1"/>
  <c r="D37" i="2" s="1"/>
  <c r="E37" i="2" a="1"/>
  <c r="E37" i="2" s="1"/>
  <c r="F37" i="2" a="1"/>
  <c r="F37" i="2" s="1"/>
  <c r="F39" i="2" s="1" a="1"/>
  <c r="F39" i="2" s="1"/>
  <c r="G37" i="2" a="1"/>
  <c r="G37" i="2" s="1"/>
  <c r="G39" i="2" s="1" a="1"/>
  <c r="G39" i="2" s="1"/>
  <c r="H37" i="2" a="1"/>
  <c r="H37" i="2" s="1"/>
  <c r="H39" i="2" s="1" a="1"/>
  <c r="H39" i="2" s="1"/>
  <c r="I37" i="2" a="1"/>
  <c r="I37" i="2" s="1"/>
  <c r="J37" i="2" a="1"/>
  <c r="J37" i="2" s="1"/>
  <c r="J38" i="2" s="1" a="1"/>
  <c r="J38" i="2" s="1"/>
  <c r="K37" i="2" a="1"/>
  <c r="K37" i="2"/>
  <c r="K38" i="2" s="1" a="1"/>
  <c r="K38" i="2" s="1"/>
  <c r="L37" i="2" a="1"/>
  <c r="L37" i="2" s="1"/>
  <c r="L39" i="2" s="1" a="1"/>
  <c r="L39" i="2" s="1"/>
  <c r="M37" i="2" a="1"/>
  <c r="M37" i="2" s="1"/>
  <c r="N37" i="2" a="1"/>
  <c r="N37" i="2" s="1"/>
  <c r="O37" i="2" a="1"/>
  <c r="O37" i="2" s="1"/>
  <c r="O39" i="2" s="1" a="1"/>
  <c r="O39" i="2" s="1"/>
  <c r="P37" i="2" a="1"/>
  <c r="P37" i="2" s="1"/>
  <c r="P186" i="2" a="1"/>
  <c r="P186" i="2" s="1"/>
  <c r="O186" i="2" a="1"/>
  <c r="O186" i="2" s="1"/>
  <c r="N186" i="2" a="1"/>
  <c r="N186" i="2" s="1"/>
  <c r="M186" i="2" a="1"/>
  <c r="M186" i="2" s="1"/>
  <c r="M188" i="2" s="1" a="1"/>
  <c r="M188" i="2" s="1"/>
  <c r="L186" i="2" a="1"/>
  <c r="L186" i="2" s="1"/>
  <c r="L188" i="2" s="1" a="1"/>
  <c r="L188" i="2" s="1"/>
  <c r="K186" i="2" a="1"/>
  <c r="K186" i="2" s="1"/>
  <c r="J186" i="2" a="1"/>
  <c r="J186" i="2" s="1"/>
  <c r="I186" i="2" a="1"/>
  <c r="I186" i="2" s="1"/>
  <c r="H186" i="2" a="1"/>
  <c r="H186" i="2" s="1"/>
  <c r="G186" i="2" a="1"/>
  <c r="G186" i="2" s="1"/>
  <c r="G188" i="2" s="1" a="1"/>
  <c r="G188" i="2" s="1"/>
  <c r="F186" i="2" a="1"/>
  <c r="F186" i="2" s="1"/>
  <c r="F187" i="2" s="1" a="1"/>
  <c r="F187" i="2" s="1"/>
  <c r="E186" i="2" a="1"/>
  <c r="E186" i="2" s="1"/>
  <c r="D186" i="2" a="1"/>
  <c r="D186" i="2" s="1"/>
  <c r="D187" i="2" s="1" a="1"/>
  <c r="D187" i="2" s="1"/>
  <c r="P181" i="2" a="1"/>
  <c r="P181" i="2" s="1"/>
  <c r="P183" i="2" s="1" a="1"/>
  <c r="P183" i="2" s="1"/>
  <c r="O181" i="2" a="1"/>
  <c r="O181" i="2" s="1"/>
  <c r="O183" i="2" s="1" a="1"/>
  <c r="O183" i="2" s="1"/>
  <c r="N181" i="2" a="1"/>
  <c r="N181" i="2" s="1"/>
  <c r="M181" i="2" a="1"/>
  <c r="M181" i="2" s="1"/>
  <c r="L181" i="2" a="1"/>
  <c r="L181" i="2" s="1"/>
  <c r="K181" i="2" a="1"/>
  <c r="K181" i="2" s="1"/>
  <c r="J181" i="2" a="1"/>
  <c r="J181" i="2" s="1"/>
  <c r="J182" i="2" s="1" a="1"/>
  <c r="J182" i="2" s="1"/>
  <c r="I181" i="2" a="1"/>
  <c r="I181" i="2" s="1"/>
  <c r="H181" i="2" a="1"/>
  <c r="H181" i="2" s="1"/>
  <c r="H183" i="2" s="1" a="1"/>
  <c r="H183" i="2" s="1"/>
  <c r="G181" i="2" a="1"/>
  <c r="G181" i="2" s="1"/>
  <c r="F181" i="2" a="1"/>
  <c r="F181" i="2" s="1"/>
  <c r="F183" i="2" s="1" a="1"/>
  <c r="F183" i="2" s="1"/>
  <c r="F106" i="5" s="1"/>
  <c r="E181" i="2" a="1"/>
  <c r="E181" i="2" s="1"/>
  <c r="D181" i="2" a="1"/>
  <c r="D181" i="2" s="1"/>
  <c r="D183" i="2" s="1" a="1"/>
  <c r="D183" i="2" s="1"/>
  <c r="P171" i="2" a="1"/>
  <c r="P171" i="2" s="1"/>
  <c r="O171" i="2" a="1"/>
  <c r="O171" i="2" s="1"/>
  <c r="O172" i="2" s="1" a="1"/>
  <c r="O172" i="2" s="1"/>
  <c r="N171" i="2" a="1"/>
  <c r="N171" i="2" s="1"/>
  <c r="M171" i="2" a="1"/>
  <c r="M171" i="2" s="1"/>
  <c r="L171" i="2" a="1"/>
  <c r="L171" i="2" s="1"/>
  <c r="L172" i="2" s="1" a="1"/>
  <c r="L172" i="2" s="1"/>
  <c r="K171" i="2" a="1"/>
  <c r="K171" i="2" s="1"/>
  <c r="K172" i="2" s="1" a="1"/>
  <c r="K172" i="2" s="1"/>
  <c r="J171" i="2" a="1"/>
  <c r="J171" i="2" s="1"/>
  <c r="J172" i="2" s="1" a="1"/>
  <c r="J172" i="2" s="1"/>
  <c r="I171" i="2" a="1"/>
  <c r="I171" i="2" s="1"/>
  <c r="H171" i="2" a="1"/>
  <c r="H171" i="2" s="1"/>
  <c r="H172" i="2" s="1" a="1"/>
  <c r="H172" i="2" s="1"/>
  <c r="G171" i="2" a="1"/>
  <c r="G171" i="2" s="1"/>
  <c r="G173" i="2" s="1" a="1"/>
  <c r="G173" i="2" s="1"/>
  <c r="F171" i="2" a="1"/>
  <c r="F171" i="2" s="1"/>
  <c r="F173" i="2" s="1" a="1"/>
  <c r="F173" i="2" s="1"/>
  <c r="E171" i="2" a="1"/>
  <c r="E171" i="2" s="1"/>
  <c r="D171" i="2" a="1"/>
  <c r="D171" i="2" s="1"/>
  <c r="P166" i="2" a="1"/>
  <c r="P166" i="2" s="1"/>
  <c r="O166" i="2" a="1"/>
  <c r="O166" i="2" s="1"/>
  <c r="N166" i="2" a="1"/>
  <c r="N166" i="2" s="1"/>
  <c r="M166" i="2" a="1"/>
  <c r="M166" i="2" s="1"/>
  <c r="L166" i="2" a="1"/>
  <c r="L166" i="2" s="1"/>
  <c r="L167" i="2" s="1" a="1"/>
  <c r="L167" i="2" s="1"/>
  <c r="K166" i="2" a="1"/>
  <c r="K166" i="2" s="1"/>
  <c r="K167" i="2" s="1" a="1"/>
  <c r="K167" i="2" s="1"/>
  <c r="J166" i="2" a="1"/>
  <c r="J166" i="2" s="1"/>
  <c r="I166" i="2" a="1"/>
  <c r="I166" i="2" s="1"/>
  <c r="H166" i="2" a="1"/>
  <c r="H166" i="2" s="1"/>
  <c r="G166" i="2" a="1"/>
  <c r="G166" i="2" s="1"/>
  <c r="F166" i="2" a="1"/>
  <c r="F166" i="2" s="1"/>
  <c r="F168" i="2" s="1" a="1"/>
  <c r="F168" i="2" s="1"/>
  <c r="E166" i="2" a="1"/>
  <c r="E166" i="2" s="1"/>
  <c r="E168" i="2" s="1" a="1"/>
  <c r="E168" i="2" s="1"/>
  <c r="D166" i="2" a="1"/>
  <c r="D166" i="2" s="1"/>
  <c r="D167" i="2" s="1" a="1"/>
  <c r="D167" i="2" s="1"/>
  <c r="P161" i="2" a="1"/>
  <c r="P161" i="2" s="1"/>
  <c r="O161" i="2" a="1"/>
  <c r="O161" i="2" s="1"/>
  <c r="N161" i="2" a="1"/>
  <c r="N161" i="2" s="1"/>
  <c r="N163" i="2" s="1" a="1"/>
  <c r="N163" i="2" s="1"/>
  <c r="M161" i="2" a="1"/>
  <c r="M161" i="2" s="1"/>
  <c r="M162" i="2" s="1" a="1"/>
  <c r="M162" i="2" s="1"/>
  <c r="L161" i="2" a="1"/>
  <c r="L161" i="2" s="1"/>
  <c r="L163" i="2" s="1" a="1"/>
  <c r="L163" i="2" s="1"/>
  <c r="K161" i="2" a="1"/>
  <c r="K161" i="2" s="1"/>
  <c r="J161" i="2" a="1"/>
  <c r="J161" i="2" s="1"/>
  <c r="J162" i="2" s="1" a="1"/>
  <c r="J162" i="2" s="1"/>
  <c r="I161" i="2" a="1"/>
  <c r="I161" i="2" s="1"/>
  <c r="I163" i="2" s="1" a="1"/>
  <c r="I163" i="2" s="1"/>
  <c r="H161" i="2" a="1"/>
  <c r="H161" i="2" s="1"/>
  <c r="H163" i="2" s="1" a="1"/>
  <c r="H163" i="2" s="1"/>
  <c r="G161" i="2" a="1"/>
  <c r="G161" i="2" s="1"/>
  <c r="G162" i="2" s="1" a="1"/>
  <c r="G162" i="2" s="1"/>
  <c r="F161" i="2" a="1"/>
  <c r="F161" i="2" s="1"/>
  <c r="E161" i="2" a="1"/>
  <c r="E161" i="2" s="1"/>
  <c r="D161" i="2" a="1"/>
  <c r="D161" i="2" s="1"/>
  <c r="P156" i="2" a="1"/>
  <c r="P156" i="2" s="1"/>
  <c r="P157" i="2" s="1" a="1"/>
  <c r="P157" i="2" s="1"/>
  <c r="O156" i="2" a="1"/>
  <c r="O156" i="2" s="1"/>
  <c r="O157" i="2" s="1" a="1"/>
  <c r="O157" i="2" s="1"/>
  <c r="N156" i="2" a="1"/>
  <c r="N156" i="2" s="1"/>
  <c r="M156" i="2" a="1"/>
  <c r="M156" i="2" s="1"/>
  <c r="L156" i="2" a="1"/>
  <c r="L156" i="2" s="1"/>
  <c r="K156" i="2" a="1"/>
  <c r="K156" i="2" s="1"/>
  <c r="J156" i="2" a="1"/>
  <c r="J156" i="2" s="1"/>
  <c r="J158" i="2" s="1" a="1"/>
  <c r="J158" i="2" s="1"/>
  <c r="I156" i="2" a="1"/>
  <c r="I156" i="2" s="1"/>
  <c r="I158" i="2" s="1" a="1"/>
  <c r="I158" i="2" s="1"/>
  <c r="H156" i="2" a="1"/>
  <c r="H156" i="2" s="1"/>
  <c r="H157" i="2" s="1" a="1"/>
  <c r="H157" i="2" s="1"/>
  <c r="G156" i="2" a="1"/>
  <c r="G156" i="2" s="1"/>
  <c r="G158" i="2" s="1" a="1"/>
  <c r="G158" i="2" s="1"/>
  <c r="F156" i="2" a="1"/>
  <c r="F156" i="2" s="1"/>
  <c r="E156" i="2" a="1"/>
  <c r="E156" i="2" s="1"/>
  <c r="E158" i="2" s="1" a="1"/>
  <c r="E158" i="2" s="1"/>
  <c r="D156" i="2" a="1"/>
  <c r="D156" i="2" s="1"/>
  <c r="D157" i="2" s="1" a="1"/>
  <c r="D157" i="2" s="1"/>
  <c r="P149" i="2" a="1"/>
  <c r="P149" i="2" s="1"/>
  <c r="P151" i="2" s="1" a="1"/>
  <c r="P151" i="2" s="1"/>
  <c r="O149" i="2" a="1"/>
  <c r="O149" i="2" s="1"/>
  <c r="O150" i="2" s="1" a="1"/>
  <c r="O150" i="2" s="1"/>
  <c r="N149" i="2" a="1"/>
  <c r="N149" i="2" s="1"/>
  <c r="N150" i="2" s="1" a="1"/>
  <c r="N150" i="2" s="1"/>
  <c r="M149" i="2" a="1"/>
  <c r="M149" i="2" s="1"/>
  <c r="M151" i="2" s="1" a="1"/>
  <c r="M151" i="2" s="1"/>
  <c r="L149" i="2" a="1"/>
  <c r="L149" i="2" s="1"/>
  <c r="K149" i="2" a="1"/>
  <c r="K149" i="2" s="1"/>
  <c r="K151" i="2" s="1" a="1"/>
  <c r="K151" i="2" s="1"/>
  <c r="J149" i="2" a="1"/>
  <c r="J149" i="2" s="1"/>
  <c r="J151" i="2" s="1" a="1"/>
  <c r="J151" i="2" s="1"/>
  <c r="I149" i="2" a="1"/>
  <c r="I149" i="2" s="1"/>
  <c r="H149" i="2" a="1"/>
  <c r="H149" i="2" s="1"/>
  <c r="G149" i="2" a="1"/>
  <c r="G149" i="2" s="1"/>
  <c r="F149" i="2" a="1"/>
  <c r="F149" i="2" s="1"/>
  <c r="F151" i="2" s="1" a="1"/>
  <c r="F151" i="2" s="1"/>
  <c r="E149" i="2" a="1"/>
  <c r="E149" i="2" s="1"/>
  <c r="D149" i="2" a="1"/>
  <c r="D149" i="2" s="1"/>
  <c r="D150" i="2" s="1" a="1"/>
  <c r="D150" i="2" s="1"/>
  <c r="P144" i="2" a="1"/>
  <c r="P144" i="2" s="1"/>
  <c r="P146" i="2" s="1" a="1"/>
  <c r="P146" i="2" s="1"/>
  <c r="O144" i="2" a="1"/>
  <c r="O144" i="2" s="1"/>
  <c r="N144" i="2" a="1"/>
  <c r="N144" i="2" s="1"/>
  <c r="M144" i="2" a="1"/>
  <c r="M144" i="2" s="1"/>
  <c r="L144" i="2" a="1"/>
  <c r="L144" i="2" s="1"/>
  <c r="K144" i="2" a="1"/>
  <c r="K144" i="2" s="1"/>
  <c r="J144" i="2" a="1"/>
  <c r="J144" i="2" s="1"/>
  <c r="J145" i="2" s="1" a="1"/>
  <c r="J145" i="2" s="1"/>
  <c r="I144" i="2" a="1"/>
  <c r="I144" i="2" s="1"/>
  <c r="I146" i="2" s="1" a="1"/>
  <c r="I146" i="2" s="1"/>
  <c r="H144" i="2" a="1"/>
  <c r="H144" i="2" s="1"/>
  <c r="H146" i="2" s="1" a="1"/>
  <c r="H146" i="2" s="1"/>
  <c r="G144" i="2" a="1"/>
  <c r="G144" i="2" s="1"/>
  <c r="G146" i="2" s="1" a="1"/>
  <c r="G146" i="2" s="1"/>
  <c r="F144" i="2" a="1"/>
  <c r="F144" i="2" s="1"/>
  <c r="F146" i="2" s="1" a="1"/>
  <c r="F146" i="2" s="1"/>
  <c r="E144" i="2" a="1"/>
  <c r="E144" i="2" s="1"/>
  <c r="D144" i="2" a="1"/>
  <c r="D144" i="2" s="1"/>
  <c r="D145" i="2" s="1" a="1"/>
  <c r="D145" i="2" s="1"/>
  <c r="P134" i="2" a="1"/>
  <c r="P134" i="2" s="1"/>
  <c r="P136" i="2" s="1" a="1"/>
  <c r="P136" i="2" s="1"/>
  <c r="P84" i="5" s="1"/>
  <c r="O134" i="2" a="1"/>
  <c r="O134" i="2" s="1"/>
  <c r="N134" i="2" a="1"/>
  <c r="N134" i="2" s="1"/>
  <c r="N135" i="2" s="1" a="1"/>
  <c r="N135" i="2" s="1"/>
  <c r="M134" i="2" a="1"/>
  <c r="M134" i="2" s="1"/>
  <c r="L134" i="2" a="1"/>
  <c r="L134" i="2" s="1"/>
  <c r="L136" i="2" s="1" a="1"/>
  <c r="L136" i="2" s="1"/>
  <c r="K134" i="2" a="1"/>
  <c r="K134" i="2" s="1"/>
  <c r="K135" i="2" s="1" a="1"/>
  <c r="K135" i="2" s="1"/>
  <c r="J134" i="2" a="1"/>
  <c r="J134" i="2" s="1"/>
  <c r="I134" i="2" a="1"/>
  <c r="I134" i="2" s="1"/>
  <c r="I135" i="2" s="1" a="1"/>
  <c r="I135" i="2" s="1"/>
  <c r="H134" i="2" a="1"/>
  <c r="H134" i="2" s="1"/>
  <c r="H136" i="2" s="1" a="1"/>
  <c r="H136" i="2" s="1"/>
  <c r="G134" i="2" a="1"/>
  <c r="G134" i="2" s="1"/>
  <c r="G135" i="2" s="1" a="1"/>
  <c r="G135" i="2" s="1"/>
  <c r="F134" i="2" a="1"/>
  <c r="F134" i="2" s="1"/>
  <c r="F135" i="2" s="1" a="1"/>
  <c r="F135" i="2" s="1"/>
  <c r="E134" i="2" a="1"/>
  <c r="E134" i="2" s="1"/>
  <c r="E135" i="2" s="1" a="1"/>
  <c r="E135" i="2" s="1"/>
  <c r="D134" i="2" a="1"/>
  <c r="D134" i="2" s="1"/>
  <c r="P129" i="2" a="1"/>
  <c r="P129" i="2" s="1"/>
  <c r="P130" i="2" s="1" a="1"/>
  <c r="P130" i="2" s="1"/>
  <c r="O129" i="2" a="1"/>
  <c r="O129" i="2" s="1"/>
  <c r="N129" i="2" a="1"/>
  <c r="N129" i="2" s="1"/>
  <c r="M129" i="2" a="1"/>
  <c r="M129" i="2" s="1"/>
  <c r="L129" i="2" a="1"/>
  <c r="L129" i="2" s="1"/>
  <c r="K129" i="2" a="1"/>
  <c r="K129" i="2" s="1"/>
  <c r="K131" i="2" s="1" a="1"/>
  <c r="K131" i="2" s="1"/>
  <c r="J129" i="2" a="1"/>
  <c r="J129" i="2" s="1"/>
  <c r="J130" i="2" s="1" a="1"/>
  <c r="J130" i="2" s="1"/>
  <c r="I129" i="2" a="1"/>
  <c r="I129" i="2" s="1"/>
  <c r="I130" i="2" s="1" a="1"/>
  <c r="I130" i="2" s="1"/>
  <c r="H129" i="2" a="1"/>
  <c r="H129" i="2" s="1"/>
  <c r="H130" i="2" s="1" a="1"/>
  <c r="H130" i="2" s="1"/>
  <c r="G129" i="2" a="1"/>
  <c r="G129" i="2" s="1"/>
  <c r="F129" i="2" a="1"/>
  <c r="F129" i="2" s="1"/>
  <c r="E129" i="2" a="1"/>
  <c r="E129" i="2" s="1"/>
  <c r="E130" i="2" s="1" a="1"/>
  <c r="E130" i="2" s="1"/>
  <c r="D129" i="2" a="1"/>
  <c r="D129" i="2" s="1"/>
  <c r="D130" i="2" s="1" a="1"/>
  <c r="D130" i="2" s="1"/>
  <c r="P124" i="2" a="1"/>
  <c r="P124" i="2" s="1"/>
  <c r="O124" i="2" a="1"/>
  <c r="O124" i="2" s="1"/>
  <c r="O125" i="2" s="1" a="1"/>
  <c r="O125" i="2" s="1"/>
  <c r="N124" i="2" a="1"/>
  <c r="N124" i="2" s="1"/>
  <c r="M124" i="2" a="1"/>
  <c r="M124" i="2" s="1"/>
  <c r="M125" i="2" s="1" a="1"/>
  <c r="M125" i="2" s="1"/>
  <c r="L124" i="2" a="1"/>
  <c r="L124" i="2" s="1"/>
  <c r="K124" i="2" a="1"/>
  <c r="K124" i="2" s="1"/>
  <c r="K125" i="2" s="1" a="1"/>
  <c r="K125" i="2" s="1"/>
  <c r="J124" i="2" a="1"/>
  <c r="J124" i="2" s="1"/>
  <c r="J125" i="2" s="1" a="1"/>
  <c r="J125" i="2" s="1"/>
  <c r="I124" i="2" a="1"/>
  <c r="I124" i="2" s="1"/>
  <c r="H124" i="2" a="1"/>
  <c r="H124" i="2" s="1"/>
  <c r="H126" i="2" s="1" a="1"/>
  <c r="H126" i="2" s="1"/>
  <c r="G124" i="2" a="1"/>
  <c r="G124" i="2" s="1"/>
  <c r="G126" i="2" s="1" a="1"/>
  <c r="G126" i="2" s="1"/>
  <c r="F124" i="2" a="1"/>
  <c r="F124" i="2" s="1"/>
  <c r="F125" i="2" s="1" a="1"/>
  <c r="F125" i="2" s="1"/>
  <c r="E124" i="2" a="1"/>
  <c r="E124" i="2" s="1"/>
  <c r="D124" i="2" a="1"/>
  <c r="D124" i="2" s="1"/>
  <c r="D126" i="2" s="1" a="1"/>
  <c r="D126" i="2" s="1"/>
  <c r="P119" i="2" a="1"/>
  <c r="P119" i="2" s="1"/>
  <c r="O119" i="2" a="1"/>
  <c r="O119" i="2" s="1"/>
  <c r="N119" i="2" a="1"/>
  <c r="N119" i="2" s="1"/>
  <c r="M119" i="2" a="1"/>
  <c r="M119" i="2" s="1"/>
  <c r="L119" i="2" a="1"/>
  <c r="L119" i="2" s="1"/>
  <c r="K119" i="2" a="1"/>
  <c r="K119" i="2" s="1"/>
  <c r="J119" i="2" a="1"/>
  <c r="J119" i="2" s="1"/>
  <c r="I119" i="2" a="1"/>
  <c r="I119" i="2" s="1"/>
  <c r="I120" i="2" s="1" a="1"/>
  <c r="I120" i="2" s="1"/>
  <c r="H119" i="2" a="1"/>
  <c r="H119" i="2" s="1"/>
  <c r="G119" i="2" a="1"/>
  <c r="G119" i="2" s="1"/>
  <c r="F119" i="2" a="1"/>
  <c r="F119" i="2" s="1"/>
  <c r="F120" i="2" s="1" a="1"/>
  <c r="F120" i="2" s="1"/>
  <c r="E119" i="2" a="1"/>
  <c r="E119" i="2" s="1"/>
  <c r="E121" i="2" s="1" a="1"/>
  <c r="E121" i="2" s="1"/>
  <c r="D119" i="2" a="1"/>
  <c r="D119" i="2" s="1"/>
  <c r="P112" i="2" a="1"/>
  <c r="P112" i="2" s="1"/>
  <c r="P113" i="2" s="1" a="1"/>
  <c r="P113" i="2" s="1"/>
  <c r="O112" i="2" a="1"/>
  <c r="O112" i="2" s="1"/>
  <c r="N112" i="2" a="1"/>
  <c r="N112" i="2" s="1"/>
  <c r="N113" i="2" s="1" a="1"/>
  <c r="N113" i="2" s="1"/>
  <c r="M112" i="2" a="1"/>
  <c r="M112" i="2" s="1"/>
  <c r="L112" i="2" a="1"/>
  <c r="L112" i="2" s="1"/>
  <c r="K112" i="2" a="1"/>
  <c r="K112" i="2" s="1"/>
  <c r="K113" i="2" s="1" a="1"/>
  <c r="K113" i="2" s="1"/>
  <c r="J112" i="2" a="1"/>
  <c r="J112" i="2" s="1"/>
  <c r="J114" i="2" s="1" a="1"/>
  <c r="J114" i="2" s="1"/>
  <c r="I112" i="2" a="1"/>
  <c r="I112" i="2" s="1"/>
  <c r="I113" i="2" s="1" a="1"/>
  <c r="I113" i="2" s="1"/>
  <c r="H112" i="2" a="1"/>
  <c r="H112" i="2" s="1"/>
  <c r="H113" i="2" s="1" a="1"/>
  <c r="H113" i="2" s="1"/>
  <c r="G112" i="2" a="1"/>
  <c r="G112" i="2" s="1"/>
  <c r="F112" i="2" a="1"/>
  <c r="F112" i="2"/>
  <c r="F114" i="2" s="1" a="1"/>
  <c r="F114" i="2" s="1"/>
  <c r="E112" i="2" a="1"/>
  <c r="E112" i="2" s="1"/>
  <c r="E114" i="2" s="1" a="1"/>
  <c r="E114" i="2" s="1"/>
  <c r="D112" i="2" a="1"/>
  <c r="D112" i="2" s="1"/>
  <c r="P107" i="2" a="1"/>
  <c r="P107" i="2" s="1"/>
  <c r="O107" i="2" a="1"/>
  <c r="O107" i="2" s="1"/>
  <c r="N107" i="2" a="1"/>
  <c r="N107" i="2" s="1"/>
  <c r="M107" i="2" a="1"/>
  <c r="M107" i="2" s="1"/>
  <c r="L107" i="2" a="1"/>
  <c r="L107" i="2" s="1"/>
  <c r="K107" i="2" a="1"/>
  <c r="K107" i="2" s="1"/>
  <c r="K109" i="2" s="1" a="1"/>
  <c r="K109" i="2" s="1"/>
  <c r="J107" i="2" a="1"/>
  <c r="J107" i="2" s="1"/>
  <c r="I107" i="2" a="1"/>
  <c r="I107" i="2" s="1"/>
  <c r="I108" i="2" s="1" a="1"/>
  <c r="I108" i="2" s="1"/>
  <c r="H107" i="2" a="1"/>
  <c r="H107" i="2" s="1"/>
  <c r="G107" i="2" a="1"/>
  <c r="G107" i="2" s="1"/>
  <c r="F107" i="2" a="1"/>
  <c r="F107" i="2" s="1"/>
  <c r="E107" i="2" a="1"/>
  <c r="E107" i="2" s="1"/>
  <c r="D107" i="2" a="1"/>
  <c r="D107" i="2" s="1"/>
  <c r="P97" i="2" a="1"/>
  <c r="P97" i="2" s="1"/>
  <c r="P98" i="2" s="1" a="1"/>
  <c r="P98" i="2" s="1"/>
  <c r="O97" i="2" a="1"/>
  <c r="O97" i="2" s="1"/>
  <c r="O99" i="2" s="1" a="1"/>
  <c r="O99" i="2" s="1"/>
  <c r="N97" i="2" a="1"/>
  <c r="N97" i="2" s="1"/>
  <c r="M97" i="2" a="1"/>
  <c r="M97" i="2" s="1"/>
  <c r="M99" i="2" s="1" a="1"/>
  <c r="M99" i="2" s="1"/>
  <c r="L97" i="2" a="1"/>
  <c r="L97" i="2" s="1"/>
  <c r="K97" i="2" a="1"/>
  <c r="K97" i="2" s="1"/>
  <c r="J97" i="2" a="1"/>
  <c r="J97" i="2" s="1"/>
  <c r="I97" i="2" a="1"/>
  <c r="I97" i="2" s="1"/>
  <c r="H97" i="2" a="1"/>
  <c r="H97" i="2" s="1"/>
  <c r="H99" i="2" s="1" a="1"/>
  <c r="H99" i="2" s="1"/>
  <c r="G97" i="2" a="1"/>
  <c r="G97" i="2" s="1"/>
  <c r="G99" i="2" s="1" a="1"/>
  <c r="G99" i="2" s="1"/>
  <c r="F97" i="2" a="1"/>
  <c r="F97" i="2" s="1"/>
  <c r="F99" i="2" s="1" a="1"/>
  <c r="F99" i="2" s="1"/>
  <c r="F62" i="5" s="1"/>
  <c r="E97" i="2" a="1"/>
  <c r="E97" i="2" s="1"/>
  <c r="D97" i="2" a="1"/>
  <c r="D97" i="2" s="1"/>
  <c r="D98" i="2" s="1" a="1"/>
  <c r="D98" i="2" s="1"/>
  <c r="P93" i="2" a="1"/>
  <c r="P93" i="2" s="1"/>
  <c r="P95" i="2" s="1" a="1"/>
  <c r="P95" i="2" s="1"/>
  <c r="O93" i="2" a="1"/>
  <c r="O93" i="2" s="1"/>
  <c r="N93" i="2" a="1"/>
  <c r="N93" i="2" s="1"/>
  <c r="N94" i="2" s="1" a="1"/>
  <c r="N94" i="2" s="1"/>
  <c r="M93" i="2" a="1"/>
  <c r="M93" i="2" s="1"/>
  <c r="M94" i="2" s="1" a="1"/>
  <c r="M94" i="2" s="1"/>
  <c r="L93" i="2" a="1"/>
  <c r="L93" i="2" s="1"/>
  <c r="L94" i="2" s="1" a="1"/>
  <c r="L94" i="2" s="1"/>
  <c r="K93" i="2" a="1"/>
  <c r="K93" i="2" s="1"/>
  <c r="K94" i="2" s="1" a="1"/>
  <c r="K94" i="2" s="1"/>
  <c r="J93" i="2" a="1"/>
  <c r="J93" i="2" s="1"/>
  <c r="I93" i="2" a="1"/>
  <c r="I93" i="2" s="1"/>
  <c r="I95" i="2" s="1" a="1"/>
  <c r="I95" i="2" s="1"/>
  <c r="H93" i="2" a="1"/>
  <c r="H93" i="2" s="1"/>
  <c r="H95" i="2" s="1" a="1"/>
  <c r="H95" i="2" s="1"/>
  <c r="G93" i="2" a="1"/>
  <c r="G93" i="2" s="1"/>
  <c r="F93" i="2" a="1"/>
  <c r="F93" i="2" s="1"/>
  <c r="E93" i="2" a="1"/>
  <c r="E93" i="2" s="1"/>
  <c r="D93" i="2" a="1"/>
  <c r="D93" i="2" s="1"/>
  <c r="D95" i="2" s="1" a="1"/>
  <c r="D95" i="2" s="1"/>
  <c r="P88" i="2" a="1"/>
  <c r="P88" i="2" s="1"/>
  <c r="O88" i="2" a="1"/>
  <c r="O88" i="2" s="1"/>
  <c r="O90" i="2" s="1" a="1"/>
  <c r="O90" i="2" s="1"/>
  <c r="N88" i="2" a="1"/>
  <c r="N88" i="2" s="1"/>
  <c r="N90" i="2" s="1" a="1"/>
  <c r="N90" i="2" s="1"/>
  <c r="M88" i="2" a="1"/>
  <c r="M88" i="2" s="1"/>
  <c r="L88" i="2" a="1"/>
  <c r="L88" i="2" s="1"/>
  <c r="L89" i="2" s="1" a="1"/>
  <c r="L89" i="2" s="1"/>
  <c r="K88" i="2" a="1"/>
  <c r="K88" i="2" s="1"/>
  <c r="J88" i="2" a="1"/>
  <c r="J88" i="2" s="1"/>
  <c r="J90" i="2" s="1" a="1"/>
  <c r="J90" i="2" s="1"/>
  <c r="I88" i="2" a="1"/>
  <c r="I88" i="2" s="1"/>
  <c r="I90" i="2" s="1" a="1"/>
  <c r="I90" i="2" s="1"/>
  <c r="H88" i="2" a="1"/>
  <c r="H88" i="2" s="1"/>
  <c r="G88" i="2" a="1"/>
  <c r="G88" i="2" s="1"/>
  <c r="G90" i="2" s="1" a="1"/>
  <c r="G90" i="2" s="1"/>
  <c r="F88" i="2" a="1"/>
  <c r="F88" i="2" s="1"/>
  <c r="E88" i="2" a="1"/>
  <c r="E88" i="2" s="1"/>
  <c r="D88" i="2" a="1"/>
  <c r="D88" i="2" s="1"/>
  <c r="D89" i="2" s="1" a="1"/>
  <c r="D89" i="2" s="1"/>
  <c r="P83" i="2" a="1"/>
  <c r="P83" i="2" s="1"/>
  <c r="P84" i="2" s="1" a="1"/>
  <c r="P84" i="2" s="1"/>
  <c r="O83" i="2" a="1"/>
  <c r="O83" i="2" s="1"/>
  <c r="N83" i="2" a="1"/>
  <c r="N83" i="2" s="1"/>
  <c r="N85" i="2" s="1" a="1"/>
  <c r="N85" i="2" s="1"/>
  <c r="M83" i="2" a="1"/>
  <c r="M83" i="2" s="1"/>
  <c r="L83" i="2" a="1"/>
  <c r="L83" i="2" s="1"/>
  <c r="L84" i="2" s="1" a="1"/>
  <c r="L84" i="2" s="1"/>
  <c r="K83" i="2" a="1"/>
  <c r="K83" i="2" s="1"/>
  <c r="J83" i="2" a="1"/>
  <c r="J83" i="2" s="1"/>
  <c r="I83" i="2" a="1"/>
  <c r="I83" i="2" s="1"/>
  <c r="H83" i="2" a="1"/>
  <c r="H83" i="2" s="1"/>
  <c r="H85" i="2" s="1" a="1"/>
  <c r="H85" i="2" s="1"/>
  <c r="G83" i="2" a="1"/>
  <c r="G83" i="2" s="1"/>
  <c r="G84" i="2" s="1" a="1"/>
  <c r="G84" i="2" s="1"/>
  <c r="F83" i="2" a="1"/>
  <c r="F83" i="2" s="1"/>
  <c r="F85" i="2" s="1" a="1"/>
  <c r="F85" i="2" s="1"/>
  <c r="E83" i="2" a="1"/>
  <c r="E83" i="2" s="1"/>
  <c r="D83" i="2" a="1"/>
  <c r="D83" i="2" s="1"/>
  <c r="P75" i="2" a="1"/>
  <c r="P75" i="2" s="1"/>
  <c r="O75" i="2" a="1"/>
  <c r="O75" i="2" s="1"/>
  <c r="N75" i="2" a="1"/>
  <c r="N75" i="2" s="1"/>
  <c r="M75" i="2" a="1"/>
  <c r="M75" i="2" s="1"/>
  <c r="M76" i="2" s="1" a="1"/>
  <c r="M76" i="2" s="1"/>
  <c r="L75" i="2" a="1"/>
  <c r="L75" i="2" s="1"/>
  <c r="K75" i="2" a="1"/>
  <c r="K75" i="2" s="1"/>
  <c r="J75" i="2" a="1"/>
  <c r="J75" i="2" s="1"/>
  <c r="J76" i="2" s="1" a="1"/>
  <c r="J76" i="2" s="1"/>
  <c r="I75" i="2" a="1"/>
  <c r="I75" i="2" s="1"/>
  <c r="I77" i="2" s="1" a="1"/>
  <c r="I77" i="2" s="1"/>
  <c r="H75" i="2" a="1"/>
  <c r="H75" i="2" s="1"/>
  <c r="H77" i="2" s="1" a="1"/>
  <c r="H77" i="2" s="1"/>
  <c r="G75" i="2" a="1"/>
  <c r="G75" i="2" s="1"/>
  <c r="G77" i="2" s="1" a="1"/>
  <c r="G77" i="2" s="1"/>
  <c r="F75" i="2" a="1"/>
  <c r="F75" i="2" s="1"/>
  <c r="E75" i="2" a="1"/>
  <c r="E75" i="2" s="1"/>
  <c r="D75" i="2" a="1"/>
  <c r="D75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K70" i="2" a="1"/>
  <c r="K70" i="2" s="1"/>
  <c r="J70" i="2" a="1"/>
  <c r="J70" i="2" s="1"/>
  <c r="I70" i="2" a="1"/>
  <c r="I70" i="2" s="1"/>
  <c r="H70" i="2" a="1"/>
  <c r="H70" i="2" s="1"/>
  <c r="G70" i="2" a="1"/>
  <c r="G70" i="2" s="1"/>
  <c r="G72" i="2" s="1" a="1"/>
  <c r="G72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P60" i="2" a="1"/>
  <c r="P60" i="2" s="1"/>
  <c r="O60" i="2" a="1"/>
  <c r="O60" i="2" s="1"/>
  <c r="N60" i="2" a="1"/>
  <c r="N60" i="2" s="1"/>
  <c r="M60" i="2" a="1"/>
  <c r="M60" i="2" s="1"/>
  <c r="L60" i="2" a="1"/>
  <c r="L60" i="2" s="1"/>
  <c r="L62" i="2" s="1" a="1"/>
  <c r="L62" i="2" s="1"/>
  <c r="L40" i="5" s="1"/>
  <c r="K60" i="2" a="1"/>
  <c r="K60" i="2" s="1"/>
  <c r="J60" i="2" a="1"/>
  <c r="J60" i="2" s="1"/>
  <c r="I60" i="2" a="1"/>
  <c r="I60" i="2" s="1"/>
  <c r="H60" i="2" a="1"/>
  <c r="H60" i="2" s="1"/>
  <c r="H62" i="2" s="1" a="1"/>
  <c r="H62" i="2" s="1"/>
  <c r="H40" i="5" s="1"/>
  <c r="G60" i="2" a="1"/>
  <c r="G60" i="2" s="1"/>
  <c r="G61" i="2" s="1" a="1"/>
  <c r="G61" i="2" s="1"/>
  <c r="G39" i="5" s="1"/>
  <c r="F60" i="2" a="1"/>
  <c r="F60" i="2" s="1"/>
  <c r="F61" i="2" s="1" a="1"/>
  <c r="F61" i="2" s="1"/>
  <c r="F39" i="5" s="1"/>
  <c r="E60" i="2" a="1"/>
  <c r="E60" i="2" s="1"/>
  <c r="D60" i="2" a="1"/>
  <c r="D60" i="2" s="1"/>
  <c r="D61" i="2" s="1" a="1"/>
  <c r="D61" i="2" s="1"/>
  <c r="D39" i="5" s="1"/>
  <c r="P55" i="2" a="1"/>
  <c r="P55" i="2" s="1"/>
  <c r="O55" i="2" a="1"/>
  <c r="O55" i="2" s="1"/>
  <c r="O57" i="2" s="1" a="1"/>
  <c r="O57" i="2" s="1"/>
  <c r="N55" i="2" a="1"/>
  <c r="N55" i="2" s="1"/>
  <c r="M55" i="2" a="1"/>
  <c r="M55" i="2" s="1"/>
  <c r="L55" i="2" a="1"/>
  <c r="L55" i="2" s="1"/>
  <c r="K55" i="2" a="1"/>
  <c r="K55" i="2" s="1"/>
  <c r="J55" i="2" a="1"/>
  <c r="J55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E55" i="2" a="1"/>
  <c r="E55" i="2" s="1"/>
  <c r="D55" i="2" a="1"/>
  <c r="D55" i="2" s="1"/>
  <c r="P50" i="2" a="1"/>
  <c r="P50" i="2" s="1"/>
  <c r="P51" i="2" s="1" a="1"/>
  <c r="P51" i="2" s="1"/>
  <c r="O50" i="2" a="1"/>
  <c r="O50" i="2" s="1"/>
  <c r="O51" i="2" s="1" a="1"/>
  <c r="O51" i="2" s="1"/>
  <c r="N50" i="2" a="1"/>
  <c r="N50" i="2" s="1"/>
  <c r="N51" i="2" s="1" a="1"/>
  <c r="N51" i="2" s="1"/>
  <c r="M50" i="2" a="1"/>
  <c r="M50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D50" i="2" a="1"/>
  <c r="D50" i="2" s="1"/>
  <c r="D51" i="2" s="1" a="1"/>
  <c r="D51" i="2" s="1"/>
  <c r="P45" i="2" a="1"/>
  <c r="P45" i="2" s="1"/>
  <c r="O45" i="2" a="1"/>
  <c r="O45" i="2" s="1"/>
  <c r="N45" i="2" a="1"/>
  <c r="N45" i="2" s="1"/>
  <c r="M45" i="2" a="1"/>
  <c r="M45" i="2" s="1"/>
  <c r="M47" i="2" s="1" a="1"/>
  <c r="M47" i="2" s="1"/>
  <c r="L45" i="2" a="1"/>
  <c r="L45" i="2" s="1"/>
  <c r="K45" i="2" a="1"/>
  <c r="K45" i="2" s="1"/>
  <c r="K46" i="2" s="1" a="1"/>
  <c r="K46" i="2" s="1"/>
  <c r="J45" i="2" a="1"/>
  <c r="J45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6" i="2" s="1" a="1"/>
  <c r="G46" i="2" s="1"/>
  <c r="F45" i="2" a="1"/>
  <c r="F45" i="2" s="1"/>
  <c r="F47" i="2" s="1" a="1"/>
  <c r="F47" i="2" s="1"/>
  <c r="E45" i="2" a="1"/>
  <c r="E45" i="2" s="1"/>
  <c r="D45" i="2" a="1"/>
  <c r="D45" i="2" s="1"/>
  <c r="D47" i="2" s="1" a="1"/>
  <c r="D47" i="2" s="1"/>
  <c r="P32" i="2" a="1"/>
  <c r="P32" i="2" s="1"/>
  <c r="O32" i="2" a="1"/>
  <c r="O32" i="2" s="1"/>
  <c r="O34" i="2" s="1" a="1"/>
  <c r="O34" i="2" s="1"/>
  <c r="N32" i="2" a="1"/>
  <c r="N32" i="2" s="1"/>
  <c r="N33" i="2" s="1" a="1"/>
  <c r="N33" i="2" s="1"/>
  <c r="M32" i="2" a="1"/>
  <c r="M32" i="2" s="1"/>
  <c r="L32" i="2" a="1"/>
  <c r="L32" i="2" s="1"/>
  <c r="K32" i="2" a="1"/>
  <c r="K32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4" i="2" s="1" a="1"/>
  <c r="H34" i="2" s="1"/>
  <c r="G32" i="2" a="1"/>
  <c r="G32" i="2" s="1"/>
  <c r="F32" i="2" a="1"/>
  <c r="F32" i="2" s="1"/>
  <c r="E32" i="2" a="1"/>
  <c r="E32" i="2" s="1"/>
  <c r="D32" i="2" a="1"/>
  <c r="D32" i="2" s="1"/>
  <c r="D33" i="2" s="1" a="1"/>
  <c r="D33" i="2" s="1"/>
  <c r="P22" i="2" a="1"/>
  <c r="P22" i="2" s="1"/>
  <c r="P23" i="2" s="1" a="1"/>
  <c r="P23" i="2" s="1"/>
  <c r="O22" i="2" a="1"/>
  <c r="O22" i="2" s="1"/>
  <c r="N22" i="2" a="1"/>
  <c r="N22" i="2" s="1"/>
  <c r="M22" i="2" a="1"/>
  <c r="M22" i="2" s="1"/>
  <c r="M24" i="2" s="1" a="1"/>
  <c r="M24" i="2" s="1"/>
  <c r="L22" i="2" a="1"/>
  <c r="L22" i="2" s="1"/>
  <c r="L24" i="2" s="1" a="1"/>
  <c r="L24" i="2" s="1"/>
  <c r="K22" i="2" a="1"/>
  <c r="K22" i="2" s="1"/>
  <c r="K23" i="2" s="1" a="1"/>
  <c r="K23" i="2" s="1"/>
  <c r="J22" i="2" a="1"/>
  <c r="J22" i="2" s="1"/>
  <c r="J23" i="2" s="1" a="1"/>
  <c r="J23" i="2" s="1"/>
  <c r="I22" i="2" a="1"/>
  <c r="I22" i="2" s="1"/>
  <c r="I23" i="2" s="1" a="1"/>
  <c r="I23" i="2" s="1"/>
  <c r="H22" i="2" a="1"/>
  <c r="H22" i="2" s="1"/>
  <c r="G22" i="2" a="1"/>
  <c r="G22" i="2" s="1"/>
  <c r="G24" i="2" s="1" a="1"/>
  <c r="G24" i="2" s="1"/>
  <c r="F22" i="2" a="1"/>
  <c r="F22" i="2" s="1"/>
  <c r="E22" i="2" a="1"/>
  <c r="E22" i="2" s="1"/>
  <c r="D22" i="2" a="1"/>
  <c r="D22" i="2" s="1"/>
  <c r="P17" i="2" a="1"/>
  <c r="P17" i="2" s="1"/>
  <c r="P18" i="2" s="1" a="1"/>
  <c r="P18" i="2" s="1"/>
  <c r="O17" i="2" a="1"/>
  <c r="O17" i="2" s="1"/>
  <c r="O18" i="2" s="1" a="1"/>
  <c r="O18" i="2" s="1"/>
  <c r="N17" i="2" a="1"/>
  <c r="N17" i="2" s="1"/>
  <c r="N18" i="2" s="1" a="1"/>
  <c r="N18" i="2" s="1"/>
  <c r="M17" i="2" a="1"/>
  <c r="M17" i="2" s="1"/>
  <c r="L17" i="2" a="1"/>
  <c r="L17" i="2" s="1"/>
  <c r="K17" i="2" a="1"/>
  <c r="K17" i="2" s="1"/>
  <c r="K19" i="2" s="1" a="1"/>
  <c r="K19" i="2" s="1"/>
  <c r="J17" i="2" a="1"/>
  <c r="J17" i="2" s="1"/>
  <c r="I17" i="2" a="1"/>
  <c r="I17" i="2" s="1"/>
  <c r="H17" i="2" a="1"/>
  <c r="H17" i="2" s="1"/>
  <c r="H19" i="2" s="1" a="1"/>
  <c r="H19" i="2" s="1"/>
  <c r="G17" i="2" a="1"/>
  <c r="G17" i="2" s="1"/>
  <c r="G19" i="2" s="1" a="1"/>
  <c r="G19" i="2" s="1"/>
  <c r="F17" i="2" a="1"/>
  <c r="F17" i="2" s="1"/>
  <c r="F18" i="2" s="1" a="1"/>
  <c r="F18" i="2" s="1"/>
  <c r="E17" i="2" a="1"/>
  <c r="E17" i="2" s="1"/>
  <c r="E18" i="2" s="1" a="1"/>
  <c r="E18" i="2" s="1"/>
  <c r="D17" i="2" a="1"/>
  <c r="D17" i="2" s="1"/>
  <c r="P12" i="2" a="1"/>
  <c r="P12" i="2" s="1"/>
  <c r="P13" i="2" s="1" a="1"/>
  <c r="P13" i="2" s="1"/>
  <c r="O12" i="2" a="1"/>
  <c r="O12" i="2" s="1"/>
  <c r="O14" i="2" s="1" a="1"/>
  <c r="O14" i="2" s="1"/>
  <c r="N12" i="2" a="1"/>
  <c r="N12" i="2" s="1"/>
  <c r="M12" i="2" a="1"/>
  <c r="M12" i="2" s="1"/>
  <c r="L12" i="2" a="1"/>
  <c r="L12" i="2" s="1"/>
  <c r="L13" i="2" s="1" a="1"/>
  <c r="L13" i="2" s="1"/>
  <c r="K12" i="2" a="1"/>
  <c r="K12" i="2" s="1"/>
  <c r="J12" i="2" a="1"/>
  <c r="J12" i="2" s="1"/>
  <c r="J13" i="2" s="1" a="1"/>
  <c r="J13" i="2" s="1"/>
  <c r="I12" i="2" a="1"/>
  <c r="I12" i="2" s="1"/>
  <c r="I13" i="2" s="1" a="1"/>
  <c r="I13" i="2" s="1"/>
  <c r="H12" i="2" a="1"/>
  <c r="H12" i="2" s="1"/>
  <c r="H13" i="2" s="1" a="1"/>
  <c r="H13" i="2" s="1"/>
  <c r="G12" i="2" a="1"/>
  <c r="G12" i="2" s="1"/>
  <c r="G14" i="2" s="1" a="1"/>
  <c r="G14" i="2" s="1"/>
  <c r="F12" i="2" a="1"/>
  <c r="F12" i="2" s="1"/>
  <c r="F14" i="2" s="1" a="1"/>
  <c r="F14" i="2" s="1"/>
  <c r="E12" i="2" a="1"/>
  <c r="E12" i="2" s="1"/>
  <c r="D12" i="2" a="1"/>
  <c r="D12" i="2" s="1"/>
  <c r="D13" i="2" s="1" a="1"/>
  <c r="D13" i="2" s="1"/>
  <c r="O9" i="2" a="1"/>
  <c r="O9" i="2" s="1"/>
  <c r="N9" i="2" a="1"/>
  <c r="N9" i="2" s="1"/>
  <c r="P61" i="5" l="1"/>
  <c r="N83" i="5"/>
  <c r="J105" i="5"/>
  <c r="J16" i="5"/>
  <c r="P178" i="2" a="1"/>
  <c r="P178" i="2" s="1"/>
  <c r="P177" i="2" a="1"/>
  <c r="P177" i="2" s="1"/>
  <c r="P140" i="2" a="1"/>
  <c r="P140" i="2" s="1"/>
  <c r="P104" i="2" a="1"/>
  <c r="P104" i="2" s="1"/>
  <c r="P103" i="2" a="1"/>
  <c r="P103" i="2" s="1"/>
  <c r="P67" i="2" a="1"/>
  <c r="P67" i="2" s="1"/>
  <c r="P66" i="2" a="1"/>
  <c r="P66" i="2" s="1"/>
  <c r="P29" i="2" a="1"/>
  <c r="P29" i="2" s="1"/>
  <c r="P28" i="2" a="1"/>
  <c r="P28" i="2" s="1"/>
  <c r="P39" i="2" a="1"/>
  <c r="P39" i="2" s="1"/>
  <c r="P38" i="2" a="1"/>
  <c r="P38" i="2" s="1"/>
  <c r="H38" i="2" a="1"/>
  <c r="H38" i="2" s="1"/>
  <c r="G38" i="2" a="1"/>
  <c r="G38" i="2" s="1"/>
  <c r="J39" i="2" a="1"/>
  <c r="J39" i="2" s="1"/>
  <c r="M38" i="2" a="1"/>
  <c r="M38" i="2" s="1"/>
  <c r="M39" i="2" a="1"/>
  <c r="M39" i="2" s="1"/>
  <c r="I38" i="2" a="1"/>
  <c r="I38" i="2" s="1"/>
  <c r="I16" i="5" s="1"/>
  <c r="I39" i="2" a="1"/>
  <c r="I39" i="2" s="1"/>
  <c r="E39" i="2" a="1"/>
  <c r="E39" i="2" s="1"/>
  <c r="E38" i="2" a="1"/>
  <c r="E38" i="2" s="1"/>
  <c r="N39" i="2" a="1"/>
  <c r="N39" i="2" s="1"/>
  <c r="N38" i="2" a="1"/>
  <c r="N38" i="2" s="1"/>
  <c r="D38" i="2" a="1"/>
  <c r="D38" i="2" s="1"/>
  <c r="D39" i="2" a="1"/>
  <c r="D39" i="2" s="1"/>
  <c r="K39" i="2" a="1"/>
  <c r="K39" i="2" s="1"/>
  <c r="O38" i="2" a="1"/>
  <c r="O38" i="2" s="1"/>
  <c r="F38" i="2" a="1"/>
  <c r="F38" i="2" s="1"/>
  <c r="L38" i="2" a="1"/>
  <c r="L38" i="2" s="1"/>
  <c r="F182" i="2" a="1"/>
  <c r="F182" i="2" s="1"/>
  <c r="I121" i="2" a="1"/>
  <c r="I121" i="2" s="1"/>
  <c r="G71" i="2" a="1"/>
  <c r="G71" i="2" s="1"/>
  <c r="K168" i="2" a="1"/>
  <c r="K168" i="2" s="1"/>
  <c r="O126" i="2" a="1"/>
  <c r="O126" i="2" s="1"/>
  <c r="K47" i="2" a="1"/>
  <c r="K47" i="2" s="1"/>
  <c r="E162" i="2" a="1"/>
  <c r="E162" i="2" s="1"/>
  <c r="E163" i="2" a="1"/>
  <c r="E163" i="2" s="1"/>
  <c r="O158" i="2" a="1"/>
  <c r="O158" i="2" s="1"/>
  <c r="G145" i="2" a="1"/>
  <c r="G145" i="2" s="1"/>
  <c r="P135" i="2" a="1"/>
  <c r="P135" i="2" s="1"/>
  <c r="M157" i="2" a="1"/>
  <c r="M157" i="2" s="1"/>
  <c r="M158" i="2" a="1"/>
  <c r="M158" i="2" s="1"/>
  <c r="J85" i="2" a="1"/>
  <c r="J85" i="2" s="1"/>
  <c r="J84" i="2" a="1"/>
  <c r="J84" i="2" s="1"/>
  <c r="I172" i="2" a="1"/>
  <c r="I172" i="2" s="1"/>
  <c r="I173" i="2" a="1"/>
  <c r="I173" i="2" s="1"/>
  <c r="H120" i="2" a="1"/>
  <c r="H120" i="2" s="1"/>
  <c r="H121" i="2" a="1"/>
  <c r="H121" i="2" s="1"/>
  <c r="G89" i="2" a="1"/>
  <c r="G89" i="2" s="1"/>
  <c r="F136" i="2" a="1"/>
  <c r="F136" i="2" s="1"/>
  <c r="F84" i="5" s="1"/>
  <c r="I34" i="2" a="1"/>
  <c r="I34" i="2" s="1"/>
  <c r="J89" i="2" a="1"/>
  <c r="J89" i="2" s="1"/>
  <c r="I24" i="2" a="1"/>
  <c r="I24" i="2" s="1"/>
  <c r="J34" i="2" a="1"/>
  <c r="J34" i="2" s="1"/>
  <c r="O19" i="2" a="1"/>
  <c r="O19" i="2" s="1"/>
  <c r="L90" i="2" a="1"/>
  <c r="L90" i="2" s="1"/>
  <c r="K95" i="2" a="1"/>
  <c r="K95" i="2" s="1"/>
  <c r="H98" i="2" a="1"/>
  <c r="H98" i="2" s="1"/>
  <c r="H61" i="5" s="1"/>
  <c r="N19" i="2" a="1"/>
  <c r="N19" i="2" s="1"/>
  <c r="O56" i="2" a="1"/>
  <c r="O56" i="2" s="1"/>
  <c r="H61" i="2" a="1"/>
  <c r="H61" i="2" s="1"/>
  <c r="H39" i="5" s="1"/>
  <c r="K114" i="2" a="1"/>
  <c r="K114" i="2" s="1"/>
  <c r="H24" i="2" a="1"/>
  <c r="H24" i="2" s="1"/>
  <c r="H17" i="5" s="1"/>
  <c r="H23" i="2" a="1"/>
  <c r="H23" i="2" s="1"/>
  <c r="G120" i="2" a="1"/>
  <c r="G120" i="2" s="1"/>
  <c r="G121" i="2" a="1"/>
  <c r="G121" i="2" s="1"/>
  <c r="G131" i="2" a="1"/>
  <c r="G131" i="2" s="1"/>
  <c r="G130" i="2" a="1"/>
  <c r="G130" i="2" s="1"/>
  <c r="K72" i="2" a="1"/>
  <c r="K72" i="2" s="1"/>
  <c r="K71" i="2" a="1"/>
  <c r="K71" i="2" s="1"/>
  <c r="J188" i="2" a="1"/>
  <c r="J188" i="2" s="1"/>
  <c r="J187" i="2" a="1"/>
  <c r="J187" i="2" s="1"/>
  <c r="N146" i="2" a="1"/>
  <c r="N146" i="2" s="1"/>
  <c r="N145" i="2" a="1"/>
  <c r="N145" i="2" s="1"/>
  <c r="L157" i="2" a="1"/>
  <c r="L157" i="2" s="1"/>
  <c r="L158" i="2" a="1"/>
  <c r="L158" i="2" s="1"/>
  <c r="N126" i="2" a="1"/>
  <c r="N126" i="2" s="1"/>
  <c r="N125" i="2" a="1"/>
  <c r="N125" i="2" s="1"/>
  <c r="L108" i="2" a="1"/>
  <c r="L108" i="2" s="1"/>
  <c r="L109" i="2" a="1"/>
  <c r="L109" i="2" s="1"/>
  <c r="K61" i="2" a="1"/>
  <c r="K61" i="2" s="1"/>
  <c r="K39" i="5" s="1"/>
  <c r="K62" i="2" a="1"/>
  <c r="K62" i="2" s="1"/>
  <c r="K40" i="5" s="1"/>
  <c r="E182" i="2" a="1"/>
  <c r="E182" i="2" s="1"/>
  <c r="E183" i="2" a="1"/>
  <c r="E183" i="2" s="1"/>
  <c r="J56" i="2" a="1"/>
  <c r="J56" i="2" s="1"/>
  <c r="J57" i="2" a="1"/>
  <c r="J57" i="2" s="1"/>
  <c r="J47" i="2" a="1"/>
  <c r="J47" i="2" s="1"/>
  <c r="J46" i="2" a="1"/>
  <c r="J46" i="2" s="1"/>
  <c r="M98" i="2" a="1"/>
  <c r="M98" i="2" s="1"/>
  <c r="P145" i="2" a="1"/>
  <c r="P145" i="2" s="1"/>
  <c r="L14" i="2" a="1"/>
  <c r="L14" i="2" s="1"/>
  <c r="H84" i="2" a="1"/>
  <c r="H84" i="2" s="1"/>
  <c r="I109" i="2" a="1"/>
  <c r="I109" i="2" s="1"/>
  <c r="J157" i="2" a="1"/>
  <c r="J157" i="2" s="1"/>
  <c r="D62" i="2" a="1"/>
  <c r="D62" i="2" s="1"/>
  <c r="D40" i="5" s="1"/>
  <c r="I114" i="2" a="1"/>
  <c r="I114" i="2" s="1"/>
  <c r="K136" i="2" a="1"/>
  <c r="K136" i="2" s="1"/>
  <c r="K84" i="5" s="1"/>
  <c r="F172" i="2" a="1"/>
  <c r="F172" i="2" s="1"/>
  <c r="F145" i="2" a="1"/>
  <c r="F145" i="2" s="1"/>
  <c r="G172" i="2" a="1"/>
  <c r="G172" i="2" s="1"/>
  <c r="I145" i="2" a="1"/>
  <c r="I145" i="2" s="1"/>
  <c r="J24" i="2" a="1"/>
  <c r="J24" i="2" s="1"/>
  <c r="H131" i="2" a="1"/>
  <c r="H131" i="2" s="1"/>
  <c r="I131" i="2" a="1"/>
  <c r="I131" i="2" s="1"/>
  <c r="I14" i="2" a="1"/>
  <c r="I14" i="2" s="1"/>
  <c r="J52" i="2" a="1"/>
  <c r="J52" i="2" s="1"/>
  <c r="M72" i="2" a="1"/>
  <c r="M72" i="2" s="1"/>
  <c r="O98" i="2" a="1"/>
  <c r="O98" i="2" s="1"/>
  <c r="O61" i="5" s="1"/>
  <c r="D146" i="2" a="1"/>
  <c r="D146" i="2" s="1"/>
  <c r="I162" i="2" a="1"/>
  <c r="I162" i="2" s="1"/>
  <c r="J173" i="2" a="1"/>
  <c r="J173" i="2" s="1"/>
  <c r="G136" i="2" a="1"/>
  <c r="G136" i="2" s="1"/>
  <c r="P131" i="2" a="1"/>
  <c r="P131" i="2" s="1"/>
  <c r="H18" i="2" a="1"/>
  <c r="H18" i="2" s="1"/>
  <c r="I56" i="2" a="1"/>
  <c r="I56" i="2" s="1"/>
  <c r="P72" i="2" a="1"/>
  <c r="P72" i="2" s="1"/>
  <c r="G163" i="2" a="1"/>
  <c r="G163" i="2" s="1"/>
  <c r="D46" i="2" a="1"/>
  <c r="D46" i="2" s="1"/>
  <c r="G76" i="2" a="1"/>
  <c r="G76" i="2" s="1"/>
  <c r="F121" i="2" a="1"/>
  <c r="F121" i="2" s="1"/>
  <c r="K150" i="2" a="1"/>
  <c r="K150" i="2" s="1"/>
  <c r="K83" i="5" s="1"/>
  <c r="E157" i="2" a="1"/>
  <c r="E157" i="2" s="1"/>
  <c r="H76" i="2" a="1"/>
  <c r="H76" i="2" s="1"/>
  <c r="F84" i="2" a="1"/>
  <c r="F84" i="2" s="1"/>
  <c r="G157" i="2" a="1"/>
  <c r="G157" i="2" s="1"/>
  <c r="J163" i="2" a="1"/>
  <c r="J163" i="2" s="1"/>
  <c r="P89" i="2" a="1"/>
  <c r="P89" i="2" s="1"/>
  <c r="P90" i="2" a="1"/>
  <c r="P90" i="2" s="1"/>
  <c r="M131" i="2" a="1"/>
  <c r="M131" i="2" s="1"/>
  <c r="M130" i="2" a="1"/>
  <c r="M130" i="2" s="1"/>
  <c r="F158" i="2" a="1"/>
  <c r="F158" i="2" s="1"/>
  <c r="F157" i="2" a="1"/>
  <c r="F157" i="2" s="1"/>
  <c r="L33" i="2" a="1"/>
  <c r="L33" i="2" s="1"/>
  <c r="L34" i="2" a="1"/>
  <c r="L34" i="2" s="1"/>
  <c r="L17" i="5" s="1"/>
  <c r="M34" i="2" a="1"/>
  <c r="M34" i="2" s="1"/>
  <c r="M33" i="2" a="1"/>
  <c r="M33" i="2" s="1"/>
  <c r="N99" i="2" a="1"/>
  <c r="N99" i="2" s="1"/>
  <c r="N62" i="5" s="1"/>
  <c r="N98" i="2" a="1"/>
  <c r="N98" i="2" s="1"/>
  <c r="N61" i="5" s="1"/>
  <c r="K182" i="2" a="1"/>
  <c r="K182" i="2" s="1"/>
  <c r="K105" i="5" s="1"/>
  <c r="K183" i="2" a="1"/>
  <c r="K183" i="2" s="1"/>
  <c r="I85" i="2" a="1"/>
  <c r="I85" i="2" s="1"/>
  <c r="I84" i="2" a="1"/>
  <c r="I84" i="2" s="1"/>
  <c r="E47" i="2" a="1"/>
  <c r="E47" i="2" s="1"/>
  <c r="E46" i="2" a="1"/>
  <c r="E46" i="2" s="1"/>
  <c r="O77" i="2" a="1"/>
  <c r="O77" i="2" s="1"/>
  <c r="O76" i="2" a="1"/>
  <c r="O76" i="2" s="1"/>
  <c r="E51" i="2" a="1"/>
  <c r="E51" i="2" s="1"/>
  <c r="E52" i="2" a="1"/>
  <c r="E52" i="2" s="1"/>
  <c r="E90" i="2" a="1"/>
  <c r="E90" i="2" s="1"/>
  <c r="E89" i="2" a="1"/>
  <c r="E89" i="2" s="1"/>
  <c r="D57" i="2" a="1"/>
  <c r="D57" i="2" s="1"/>
  <c r="D56" i="2" a="1"/>
  <c r="D56" i="2" s="1"/>
  <c r="P57" i="2" a="1"/>
  <c r="P57" i="2" s="1"/>
  <c r="P56" i="2" a="1"/>
  <c r="P56" i="2" s="1"/>
  <c r="H72" i="2" a="1"/>
  <c r="H72" i="2" s="1"/>
  <c r="H71" i="2" a="1"/>
  <c r="H71" i="2" s="1"/>
  <c r="D18" i="2" a="1"/>
  <c r="D18" i="2" s="1"/>
  <c r="D19" i="2" a="1"/>
  <c r="D19" i="2" s="1"/>
  <c r="F57" i="2" a="1"/>
  <c r="F57" i="2" s="1"/>
  <c r="F56" i="2" a="1"/>
  <c r="F56" i="2" s="1"/>
  <c r="O72" i="2" a="1"/>
  <c r="O72" i="2" s="1"/>
  <c r="E113" i="2" a="1"/>
  <c r="E113" i="2" s="1"/>
  <c r="I136" i="2" a="1"/>
  <c r="I136" i="2" s="1"/>
  <c r="O168" i="2" a="1"/>
  <c r="O168" i="2" s="1"/>
  <c r="O167" i="2" a="1"/>
  <c r="O167" i="2" s="1"/>
  <c r="I188" i="2" a="1"/>
  <c r="I188" i="2" s="1"/>
  <c r="I187" i="2" a="1"/>
  <c r="I187" i="2" s="1"/>
  <c r="G13" i="2" a="1"/>
  <c r="G13" i="2" s="1"/>
  <c r="J18" i="2" a="1"/>
  <c r="J18" i="2" s="1"/>
  <c r="J19" i="2" a="1"/>
  <c r="J19" i="2" s="1"/>
  <c r="E34" i="2" a="1"/>
  <c r="E34" i="2" s="1"/>
  <c r="E33" i="2" a="1"/>
  <c r="E33" i="2" s="1"/>
  <c r="O33" i="2" a="1"/>
  <c r="O33" i="2" s="1"/>
  <c r="J61" i="2" a="1"/>
  <c r="J61" i="2" s="1"/>
  <c r="J39" i="5" s="1"/>
  <c r="J62" i="2" a="1"/>
  <c r="J62" i="2" s="1"/>
  <c r="J40" i="5" s="1"/>
  <c r="E150" i="2" a="1"/>
  <c r="E150" i="2" s="1"/>
  <c r="E83" i="5" s="1"/>
  <c r="E151" i="2" a="1"/>
  <c r="E151" i="2" s="1"/>
  <c r="F150" i="2" a="1"/>
  <c r="F150" i="2" s="1"/>
  <c r="F83" i="5" s="1"/>
  <c r="M163" i="2" a="1"/>
  <c r="M163" i="2" s="1"/>
  <c r="K173" i="2" a="1"/>
  <c r="K173" i="2" s="1"/>
  <c r="M51" i="2" a="1"/>
  <c r="M51" i="2" s="1"/>
  <c r="M52" i="2" a="1"/>
  <c r="M52" i="2" s="1"/>
  <c r="F13" i="2" a="1"/>
  <c r="F13" i="2" s="1"/>
  <c r="I61" i="2" a="1"/>
  <c r="I61" i="2" s="1"/>
  <c r="I39" i="5" s="1"/>
  <c r="I62" i="2" a="1"/>
  <c r="I62" i="2" s="1"/>
  <c r="I40" i="5" s="1"/>
  <c r="K57" i="2" a="1"/>
  <c r="K57" i="2" s="1"/>
  <c r="K56" i="2" a="1"/>
  <c r="K56" i="2" s="1"/>
  <c r="P150" i="2" a="1"/>
  <c r="P150" i="2" s="1"/>
  <c r="L19" i="2" a="1"/>
  <c r="L19" i="2" s="1"/>
  <c r="L18" i="2" a="1"/>
  <c r="L18" i="2" s="1"/>
  <c r="L183" i="2" a="1"/>
  <c r="L183" i="2" s="1"/>
  <c r="L182" i="2" a="1"/>
  <c r="L182" i="2" s="1"/>
  <c r="L105" i="5" s="1"/>
  <c r="D84" i="2" a="1"/>
  <c r="D84" i="2" s="1"/>
  <c r="D85" i="2" a="1"/>
  <c r="D85" i="2" s="1"/>
  <c r="O145" i="2" a="1"/>
  <c r="O145" i="2" s="1"/>
  <c r="O146" i="2" a="1"/>
  <c r="O146" i="2" s="1"/>
  <c r="N47" i="2" a="1"/>
  <c r="N47" i="2" s="1"/>
  <c r="N46" i="2" a="1"/>
  <c r="N46" i="2" s="1"/>
  <c r="P182" i="2" a="1"/>
  <c r="P182" i="2" s="1"/>
  <c r="F52" i="2" a="1"/>
  <c r="F52" i="2" s="1"/>
  <c r="G57" i="2" a="1"/>
  <c r="G57" i="2" s="1"/>
  <c r="M61" i="2" a="1"/>
  <c r="M61" i="2" s="1"/>
  <c r="M39" i="5" s="1"/>
  <c r="M62" i="2" a="1"/>
  <c r="M62" i="2" s="1"/>
  <c r="M40" i="5" s="1"/>
  <c r="O47" i="2" a="1"/>
  <c r="O47" i="2" s="1"/>
  <c r="O46" i="2" a="1"/>
  <c r="O46" i="2" s="1"/>
  <c r="K126" i="2" a="1"/>
  <c r="K126" i="2" s="1"/>
  <c r="L131" i="2" a="1"/>
  <c r="L131" i="2" s="1"/>
  <c r="L130" i="2" a="1"/>
  <c r="L130" i="2" s="1"/>
  <c r="H145" i="2" a="1"/>
  <c r="H145" i="2" s="1"/>
  <c r="D162" i="2" a="1"/>
  <c r="D162" i="2" s="1"/>
  <c r="D163" i="2" a="1"/>
  <c r="D163" i="2" s="1"/>
  <c r="E98" i="2" a="1"/>
  <c r="E98" i="2" s="1"/>
  <c r="E99" i="2" a="1"/>
  <c r="E99" i="2" s="1"/>
  <c r="E62" i="5" s="1"/>
  <c r="K24" i="2" a="1"/>
  <c r="K24" i="2" s="1"/>
  <c r="L72" i="2" a="1"/>
  <c r="L72" i="2" s="1"/>
  <c r="L71" i="2" a="1"/>
  <c r="L71" i="2" s="1"/>
  <c r="L126" i="2" a="1"/>
  <c r="L126" i="2" s="1"/>
  <c r="L125" i="2" a="1"/>
  <c r="L125" i="2" s="1"/>
  <c r="D34" i="2" a="1"/>
  <c r="D34" i="2" s="1"/>
  <c r="D168" i="2" a="1"/>
  <c r="D168" i="2" s="1"/>
  <c r="L173" i="2" a="1"/>
  <c r="L173" i="2" s="1"/>
  <c r="E84" i="2" a="1"/>
  <c r="E84" i="2" s="1"/>
  <c r="E85" i="2" a="1"/>
  <c r="E85" i="2" s="1"/>
  <c r="H14" i="2" a="1"/>
  <c r="H14" i="2" s="1"/>
  <c r="K89" i="2" a="1"/>
  <c r="K89" i="2" s="1"/>
  <c r="K90" i="2" a="1"/>
  <c r="K90" i="2" s="1"/>
  <c r="F95" i="2" a="1"/>
  <c r="F95" i="2" s="1"/>
  <c r="F94" i="2" a="1"/>
  <c r="F94" i="2" s="1"/>
  <c r="D94" i="2" a="1"/>
  <c r="D94" i="2" s="1"/>
  <c r="D99" i="2" a="1"/>
  <c r="D99" i="2" s="1"/>
  <c r="N109" i="2" a="1"/>
  <c r="N109" i="2" s="1"/>
  <c r="N108" i="2" a="1"/>
  <c r="N108" i="2" s="1"/>
  <c r="J131" i="2" a="1"/>
  <c r="J131" i="2" s="1"/>
  <c r="M135" i="2" a="1"/>
  <c r="M135" i="2" s="1"/>
  <c r="M136" i="2" a="1"/>
  <c r="M136" i="2" s="1"/>
  <c r="M84" i="5" s="1"/>
  <c r="N158" i="2" a="1"/>
  <c r="N158" i="2" s="1"/>
  <c r="N157" i="2" a="1"/>
  <c r="N157" i="2" s="1"/>
  <c r="N173" i="2" a="1"/>
  <c r="N173" i="2" s="1"/>
  <c r="N172" i="2" a="1"/>
  <c r="N172" i="2" s="1"/>
  <c r="L98" i="2" a="1"/>
  <c r="L98" i="2" s="1"/>
  <c r="L99" i="2" a="1"/>
  <c r="L99" i="2" s="1"/>
  <c r="O109" i="2" a="1"/>
  <c r="O109" i="2" s="1"/>
  <c r="O108" i="2" a="1"/>
  <c r="O108" i="2" s="1"/>
  <c r="D151" i="2" a="1"/>
  <c r="D151" i="2" s="1"/>
  <c r="L168" i="2" a="1"/>
  <c r="L168" i="2" s="1"/>
  <c r="G23" i="2" a="1"/>
  <c r="G23" i="2" s="1"/>
  <c r="N56" i="2" a="1"/>
  <c r="N56" i="2" s="1"/>
  <c r="N57" i="2" a="1"/>
  <c r="N57" i="2" s="1"/>
  <c r="M121" i="2" a="1"/>
  <c r="M121" i="2" s="1"/>
  <c r="M120" i="2" a="1"/>
  <c r="M120" i="2" s="1"/>
  <c r="P158" i="2" a="1"/>
  <c r="P158" i="2" s="1"/>
  <c r="O163" i="2" a="1"/>
  <c r="O163" i="2" s="1"/>
  <c r="O162" i="2" a="1"/>
  <c r="O162" i="2" s="1"/>
  <c r="N188" i="2" a="1"/>
  <c r="N188" i="2" s="1"/>
  <c r="N187" i="2" a="1"/>
  <c r="N187" i="2" s="1"/>
  <c r="P14" i="2" a="1"/>
  <c r="P14" i="2" s="1"/>
  <c r="N34" i="2" a="1"/>
  <c r="N34" i="2" s="1"/>
  <c r="N52" i="2" a="1"/>
  <c r="N52" i="2" s="1"/>
  <c r="L95" i="2" a="1"/>
  <c r="L95" i="2" s="1"/>
  <c r="P109" i="2" a="1"/>
  <c r="P109" i="2" s="1"/>
  <c r="P108" i="2" a="1"/>
  <c r="P108" i="2" s="1"/>
  <c r="N114" i="2" a="1"/>
  <c r="N114" i="2" s="1"/>
  <c r="P85" i="2" a="1"/>
  <c r="P85" i="2" s="1"/>
  <c r="N121" i="2" a="1"/>
  <c r="N121" i="2" s="1"/>
  <c r="N120" i="2" a="1"/>
  <c r="N120" i="2" s="1"/>
  <c r="M126" i="2" a="1"/>
  <c r="M126" i="2" s="1"/>
  <c r="E13" i="2" a="1"/>
  <c r="E13" i="2" s="1"/>
  <c r="E14" i="2" a="1"/>
  <c r="E14" i="2" s="1"/>
  <c r="O84" i="2" a="1"/>
  <c r="O84" i="2" s="1"/>
  <c r="O85" i="2" a="1"/>
  <c r="O85" i="2" s="1"/>
  <c r="F113" i="2" a="1"/>
  <c r="F113" i="2" s="1"/>
  <c r="J120" i="2" a="1"/>
  <c r="J120" i="2" s="1"/>
  <c r="J121" i="2" a="1"/>
  <c r="J121" i="2" s="1"/>
  <c r="M109" i="2" a="1"/>
  <c r="M109" i="2" s="1"/>
  <c r="M108" i="2" a="1"/>
  <c r="M108" i="2" s="1"/>
  <c r="M95" i="2" a="1"/>
  <c r="M95" i="2" s="1"/>
  <c r="G113" i="2" a="1"/>
  <c r="G113" i="2" s="1"/>
  <c r="G114" i="2" a="1"/>
  <c r="G114" i="2" s="1"/>
  <c r="G62" i="5" s="1"/>
  <c r="E57" i="2" a="1"/>
  <c r="E57" i="2" s="1"/>
  <c r="E56" i="2" a="1"/>
  <c r="E56" i="2" s="1"/>
  <c r="N77" i="2" a="1"/>
  <c r="N77" i="2" s="1"/>
  <c r="N76" i="2" a="1"/>
  <c r="N76" i="2" s="1"/>
  <c r="J168" i="2" a="1"/>
  <c r="J168" i="2" s="1"/>
  <c r="J167" i="2" a="1"/>
  <c r="J167" i="2" s="1"/>
  <c r="H108" i="2" a="1"/>
  <c r="H108" i="2" s="1"/>
  <c r="H109" i="2" a="1"/>
  <c r="H109" i="2" s="1"/>
  <c r="M183" i="2" a="1"/>
  <c r="M183" i="2" s="1"/>
  <c r="M182" i="2" a="1"/>
  <c r="M182" i="2" s="1"/>
  <c r="H90" i="2" a="1"/>
  <c r="H90" i="2" s="1"/>
  <c r="H89" i="2" a="1"/>
  <c r="H89" i="2" s="1"/>
  <c r="N95" i="2" a="1"/>
  <c r="N95" i="2" s="1"/>
  <c r="M114" i="2" a="1"/>
  <c r="M114" i="2" s="1"/>
  <c r="M62" i="5" s="1"/>
  <c r="M113" i="2" a="1"/>
  <c r="M113" i="2" s="1"/>
  <c r="L135" i="2" a="1"/>
  <c r="L135" i="2" s="1"/>
  <c r="I157" i="2" a="1"/>
  <c r="I157" i="2" s="1"/>
  <c r="J77" i="2" a="1"/>
  <c r="J77" i="2" s="1"/>
  <c r="P99" i="2" a="1"/>
  <c r="P99" i="2" s="1"/>
  <c r="H94" i="2" a="1"/>
  <c r="H94" i="2" s="1"/>
  <c r="N136" i="2" a="1"/>
  <c r="N136" i="2" s="1"/>
  <c r="N84" i="5" s="1"/>
  <c r="D158" i="2" a="1"/>
  <c r="D158" i="2" s="1"/>
  <c r="H182" i="2" a="1"/>
  <c r="H182" i="2" s="1"/>
  <c r="H105" i="5" s="1"/>
  <c r="I89" i="2" a="1"/>
  <c r="I89" i="2" s="1"/>
  <c r="K52" i="2" a="1"/>
  <c r="K52" i="2" s="1"/>
  <c r="D125" i="2" a="1"/>
  <c r="D125" i="2" s="1"/>
  <c r="H162" i="2" a="1"/>
  <c r="H162" i="2" s="1"/>
  <c r="E167" i="2" a="1"/>
  <c r="E167" i="2" s="1"/>
  <c r="L52" i="2" a="1"/>
  <c r="L52" i="2" s="1"/>
  <c r="F98" i="2" a="1"/>
  <c r="F98" i="2" s="1"/>
  <c r="F61" i="5" s="1"/>
  <c r="G98" i="2" a="1"/>
  <c r="G98" i="2" s="1"/>
  <c r="M19" i="2" a="1"/>
  <c r="M19" i="2" s="1"/>
  <c r="M18" i="2" a="1"/>
  <c r="M18" i="2" s="1"/>
  <c r="G34" i="2" a="1"/>
  <c r="G34" i="2" s="1"/>
  <c r="G17" i="5" s="1"/>
  <c r="G33" i="2" a="1"/>
  <c r="G33" i="2" s="1"/>
  <c r="P125" i="2" a="1"/>
  <c r="P125" i="2" s="1"/>
  <c r="P126" i="2" a="1"/>
  <c r="P126" i="2" s="1"/>
  <c r="E125" i="2" a="1"/>
  <c r="E125" i="2" s="1"/>
  <c r="E126" i="2" a="1"/>
  <c r="E126" i="2" s="1"/>
  <c r="L150" i="2" a="1"/>
  <c r="L150" i="2" s="1"/>
  <c r="L151" i="2" a="1"/>
  <c r="L151" i="2" s="1"/>
  <c r="L84" i="5" s="1"/>
  <c r="M56" i="2" a="1"/>
  <c r="M56" i="2" s="1"/>
  <c r="M57" i="2" a="1"/>
  <c r="M57" i="2" s="1"/>
  <c r="O113" i="2" a="1"/>
  <c r="O113" i="2" s="1"/>
  <c r="O114" i="2" a="1"/>
  <c r="O114" i="2" s="1"/>
  <c r="O62" i="5" s="1"/>
  <c r="O23" i="2" a="1"/>
  <c r="O23" i="2" s="1"/>
  <c r="O24" i="2" a="1"/>
  <c r="O24" i="2" s="1"/>
  <c r="O17" i="5" s="1"/>
  <c r="P33" i="2" a="1"/>
  <c r="P33" i="2" s="1"/>
  <c r="P34" i="2" a="1"/>
  <c r="P34" i="2" s="1"/>
  <c r="P168" i="2" a="1"/>
  <c r="P168" i="2" s="1"/>
  <c r="P167" i="2" a="1"/>
  <c r="P167" i="2" s="1"/>
  <c r="F33" i="2" a="1"/>
  <c r="F33" i="2" s="1"/>
  <c r="F34" i="2" a="1"/>
  <c r="F34" i="2" s="1"/>
  <c r="N62" i="2" a="1"/>
  <c r="N62" i="2" s="1"/>
  <c r="N40" i="5" s="1"/>
  <c r="N61" i="2" a="1"/>
  <c r="N61" i="2" s="1"/>
  <c r="N39" i="5" s="1"/>
  <c r="K77" i="2" a="1"/>
  <c r="K77" i="2" s="1"/>
  <c r="K76" i="2" a="1"/>
  <c r="K76" i="2" s="1"/>
  <c r="I182" i="2" a="1"/>
  <c r="I182" i="2" s="1"/>
  <c r="I183" i="2" a="1"/>
  <c r="I183" i="2" s="1"/>
  <c r="M13" i="2" a="1"/>
  <c r="M13" i="2" s="1"/>
  <c r="M14" i="2" a="1"/>
  <c r="M14" i="2" s="1"/>
  <c r="E23" i="2" a="1"/>
  <c r="E23" i="2" s="1"/>
  <c r="E24" i="2" a="1"/>
  <c r="E24" i="2" s="1"/>
  <c r="L76" i="2" a="1"/>
  <c r="L76" i="2" s="1"/>
  <c r="L77" i="2" a="1"/>
  <c r="L77" i="2" s="1"/>
  <c r="M89" i="2" a="1"/>
  <c r="M89" i="2" s="1"/>
  <c r="M90" i="2" a="1"/>
  <c r="M90" i="2" s="1"/>
  <c r="N13" i="2" a="1"/>
  <c r="N13" i="2" s="1"/>
  <c r="N14" i="2" a="1"/>
  <c r="N14" i="2" s="1"/>
  <c r="E19" i="2" a="1"/>
  <c r="E19" i="2" s="1"/>
  <c r="O62" i="2" a="1"/>
  <c r="O62" i="2" s="1"/>
  <c r="O40" i="5" s="1"/>
  <c r="O61" i="2" a="1"/>
  <c r="O61" i="2" s="1"/>
  <c r="O39" i="5" s="1"/>
  <c r="N89" i="2" a="1"/>
  <c r="N89" i="2" s="1"/>
  <c r="G167" i="2" a="1"/>
  <c r="G167" i="2" s="1"/>
  <c r="G168" i="2" a="1"/>
  <c r="G168" i="2" s="1"/>
  <c r="F19" i="2" a="1"/>
  <c r="F19" i="2" s="1"/>
  <c r="I72" i="2" a="1"/>
  <c r="I72" i="2" s="1"/>
  <c r="I71" i="2" a="1"/>
  <c r="I71" i="2" s="1"/>
  <c r="E188" i="2" a="1"/>
  <c r="E188" i="2" s="1"/>
  <c r="E187" i="2" a="1"/>
  <c r="E187" i="2" s="1"/>
  <c r="J72" i="2" a="1"/>
  <c r="J72" i="2" s="1"/>
  <c r="J71" i="2" a="1"/>
  <c r="J71" i="2" s="1"/>
  <c r="D77" i="2" a="1"/>
  <c r="D77" i="2" s="1"/>
  <c r="D76" i="2" a="1"/>
  <c r="D76" i="2" s="1"/>
  <c r="K146" i="2" a="1"/>
  <c r="K146" i="2" s="1"/>
  <c r="K145" i="2" a="1"/>
  <c r="K145" i="2" s="1"/>
  <c r="H167" i="2" a="1"/>
  <c r="H167" i="2" s="1"/>
  <c r="H168" i="2" a="1"/>
  <c r="H168" i="2" s="1"/>
  <c r="E173" i="2" a="1"/>
  <c r="E173" i="2" s="1"/>
  <c r="E172" i="2" a="1"/>
  <c r="E172" i="2" s="1"/>
  <c r="K34" i="2" a="1"/>
  <c r="K34" i="2" s="1"/>
  <c r="K33" i="2" a="1"/>
  <c r="K33" i="2" s="1"/>
  <c r="K16" i="5" s="1"/>
  <c r="D90" i="2" a="1"/>
  <c r="D90" i="2" s="1"/>
  <c r="J99" i="2" a="1"/>
  <c r="J99" i="2" s="1"/>
  <c r="J62" i="5" s="1"/>
  <c r="J98" i="2" a="1"/>
  <c r="J98" i="2" s="1"/>
  <c r="G125" i="2" a="1"/>
  <c r="G125" i="2" s="1"/>
  <c r="F167" i="2" a="1"/>
  <c r="F167" i="2" s="1"/>
  <c r="I126" i="2" a="1"/>
  <c r="I126" i="2" s="1"/>
  <c r="I125" i="2" a="1"/>
  <c r="I125" i="2" s="1"/>
  <c r="L145" i="2" a="1"/>
  <c r="L145" i="2" s="1"/>
  <c r="L146" i="2" a="1"/>
  <c r="L146" i="2" s="1"/>
  <c r="H135" i="2" a="1"/>
  <c r="H135" i="2" s="1"/>
  <c r="G47" i="2" a="1"/>
  <c r="G47" i="2" s="1"/>
  <c r="N151" i="2" a="1"/>
  <c r="N151" i="2" s="1"/>
  <c r="P163" i="2" a="1"/>
  <c r="P163" i="2" s="1"/>
  <c r="P162" i="2" a="1"/>
  <c r="P162" i="2" s="1"/>
  <c r="E109" i="2" a="1"/>
  <c r="E109" i="2" s="1"/>
  <c r="E108" i="2" a="1"/>
  <c r="E108" i="2" s="1"/>
  <c r="O151" i="2" a="1"/>
  <c r="O151" i="2" s="1"/>
  <c r="J14" i="2" a="1"/>
  <c r="J14" i="2" s="1"/>
  <c r="H56" i="2" a="1"/>
  <c r="H56" i="2" s="1"/>
  <c r="L23" i="2" a="1"/>
  <c r="L23" i="2" s="1"/>
  <c r="O52" i="2" a="1"/>
  <c r="O52" i="2" s="1"/>
  <c r="L56" i="2" a="1"/>
  <c r="L56" i="2" s="1"/>
  <c r="L57" i="2" a="1"/>
  <c r="L57" i="2" s="1"/>
  <c r="D71" i="2" a="1"/>
  <c r="D71" i="2" s="1"/>
  <c r="D72" i="2" a="1"/>
  <c r="D72" i="2" s="1"/>
  <c r="I76" i="2" a="1"/>
  <c r="I76" i="2" s="1"/>
  <c r="J94" i="2" a="1"/>
  <c r="J94" i="2" s="1"/>
  <c r="J95" i="2" a="1"/>
  <c r="J95" i="2" s="1"/>
  <c r="K13" i="2" a="1"/>
  <c r="K13" i="2" s="1"/>
  <c r="K14" i="2" a="1"/>
  <c r="K14" i="2" s="1"/>
  <c r="I47" i="2" a="1"/>
  <c r="I47" i="2" s="1"/>
  <c r="E120" i="2" a="1"/>
  <c r="E120" i="2" s="1"/>
  <c r="E145" i="2" a="1"/>
  <c r="E145" i="2" s="1"/>
  <c r="E146" i="2" a="1"/>
  <c r="E146" i="2" s="1"/>
  <c r="M150" i="2" a="1"/>
  <c r="M150" i="2" s="1"/>
  <c r="M168" i="2" a="1"/>
  <c r="M168" i="2" s="1"/>
  <c r="M167" i="2" a="1"/>
  <c r="M167" i="2" s="1"/>
  <c r="J183" i="2" a="1"/>
  <c r="J183" i="2" s="1"/>
  <c r="F188" i="2" a="1"/>
  <c r="F188" i="2" s="1"/>
  <c r="P19" i="2" a="1"/>
  <c r="P19" i="2" s="1"/>
  <c r="M23" i="2" a="1"/>
  <c r="M23" i="2" s="1"/>
  <c r="P52" i="2" a="1"/>
  <c r="P52" i="2" s="1"/>
  <c r="L61" i="2" a="1"/>
  <c r="L61" i="2" s="1"/>
  <c r="L39" i="5" s="1"/>
  <c r="F126" i="2" a="1"/>
  <c r="F126" i="2" s="1"/>
  <c r="N167" i="2" a="1"/>
  <c r="N167" i="2" s="1"/>
  <c r="N168" i="2" a="1"/>
  <c r="N168" i="2" s="1"/>
  <c r="D14" i="2" a="1"/>
  <c r="D14" i="2" s="1"/>
  <c r="J108" i="2" a="1"/>
  <c r="J108" i="2" s="1"/>
  <c r="J109" i="2" a="1"/>
  <c r="J109" i="2" s="1"/>
  <c r="O95" i="2" a="1"/>
  <c r="O95" i="2" s="1"/>
  <c r="O94" i="2" a="1"/>
  <c r="O94" i="2" s="1"/>
  <c r="E95" i="2" a="1"/>
  <c r="E95" i="2" s="1"/>
  <c r="E94" i="2" a="1"/>
  <c r="E94" i="2" s="1"/>
  <c r="I98" i="2" a="1"/>
  <c r="I98" i="2" s="1"/>
  <c r="I61" i="5" s="1"/>
  <c r="I99" i="2" a="1"/>
  <c r="I99" i="2" s="1"/>
  <c r="I62" i="5" s="1"/>
  <c r="F90" i="2" a="1"/>
  <c r="F90" i="2" s="1"/>
  <c r="F89" i="2" a="1"/>
  <c r="F89" i="2" s="1"/>
  <c r="F77" i="2" a="1"/>
  <c r="F77" i="2" s="1"/>
  <c r="F76" i="2" a="1"/>
  <c r="F76" i="2" s="1"/>
  <c r="N183" i="2" a="1"/>
  <c r="N183" i="2" s="1"/>
  <c r="N182" i="2" a="1"/>
  <c r="N182" i="2" s="1"/>
  <c r="F163" i="2" a="1"/>
  <c r="F163" i="2" s="1"/>
  <c r="F162" i="2" a="1"/>
  <c r="F162" i="2" s="1"/>
  <c r="F24" i="2" a="1"/>
  <c r="F24" i="2" s="1"/>
  <c r="F23" i="2" a="1"/>
  <c r="F23" i="2" s="1"/>
  <c r="K162" i="2" a="1"/>
  <c r="K162" i="2" s="1"/>
  <c r="K163" i="2" a="1"/>
  <c r="K163" i="2" s="1"/>
  <c r="M173" i="2" a="1"/>
  <c r="M173" i="2" s="1"/>
  <c r="M172" i="2" a="1"/>
  <c r="M172" i="2" s="1"/>
  <c r="O188" i="2" a="1"/>
  <c r="O188" i="2" s="1"/>
  <c r="O187" i="2" a="1"/>
  <c r="O187" i="2" s="1"/>
  <c r="P188" i="2" a="1"/>
  <c r="P188" i="2" s="1"/>
  <c r="P187" i="2" a="1"/>
  <c r="P187" i="2" s="1"/>
  <c r="O89" i="2" a="1"/>
  <c r="O89" i="2" s="1"/>
  <c r="P173" i="2" a="1"/>
  <c r="P173" i="2" s="1"/>
  <c r="P106" i="5" s="1"/>
  <c r="P172" i="2" a="1"/>
  <c r="P172" i="2" s="1"/>
  <c r="G18" i="2" a="1"/>
  <c r="G18" i="2" s="1"/>
  <c r="H125" i="2" a="1"/>
  <c r="H125" i="2" s="1"/>
  <c r="I167" i="2" a="1"/>
  <c r="I167" i="2" s="1"/>
  <c r="I168" i="2" a="1"/>
  <c r="I168" i="2" s="1"/>
  <c r="K98" i="2" a="1"/>
  <c r="K98" i="2" s="1"/>
  <c r="K61" i="5" s="1"/>
  <c r="K99" i="2" a="1"/>
  <c r="K99" i="2" s="1"/>
  <c r="O131" i="2" a="1"/>
  <c r="O131" i="2" s="1"/>
  <c r="O130" i="2" a="1"/>
  <c r="O130" i="2" s="1"/>
  <c r="K157" i="2" a="1"/>
  <c r="K157" i="2" s="1"/>
  <c r="K158" i="2" a="1"/>
  <c r="K158" i="2" s="1"/>
  <c r="H187" i="2" a="1"/>
  <c r="H187" i="2" s="1"/>
  <c r="H188" i="2" a="1"/>
  <c r="H188" i="2" s="1"/>
  <c r="P46" i="2" a="1"/>
  <c r="P46" i="2" s="1"/>
  <c r="P47" i="2" a="1"/>
  <c r="P47" i="2" s="1"/>
  <c r="I52" i="2" a="1"/>
  <c r="I52" i="2" s="1"/>
  <c r="I51" i="2" a="1"/>
  <c r="I51" i="2" s="1"/>
  <c r="K84" i="2" a="1"/>
  <c r="K84" i="2" s="1"/>
  <c r="K85" i="2" a="1"/>
  <c r="K85" i="2" s="1"/>
  <c r="H51" i="2" a="1"/>
  <c r="H51" i="2" s="1"/>
  <c r="P120" i="2" a="1"/>
  <c r="P120" i="2" s="1"/>
  <c r="P121" i="2" a="1"/>
  <c r="P121" i="2" s="1"/>
  <c r="J136" i="2" a="1"/>
  <c r="J136" i="2" s="1"/>
  <c r="J84" i="5" s="1"/>
  <c r="J135" i="2" a="1"/>
  <c r="J135" i="2" s="1"/>
  <c r="H47" i="2" a="1"/>
  <c r="H47" i="2" s="1"/>
  <c r="D188" i="2" a="1"/>
  <c r="D188" i="2" s="1"/>
  <c r="M77" i="2" a="1"/>
  <c r="M77" i="2" s="1"/>
  <c r="M85" i="2" a="1"/>
  <c r="M85" i="2" s="1"/>
  <c r="M84" i="2" a="1"/>
  <c r="M84" i="2" s="1"/>
  <c r="I94" i="2" a="1"/>
  <c r="I94" i="2" s="1"/>
  <c r="L113" i="2" a="1"/>
  <c r="L113" i="2" s="1"/>
  <c r="L114" i="2" a="1"/>
  <c r="L114" i="2" s="1"/>
  <c r="D23" i="2" a="1"/>
  <c r="D23" i="2" s="1"/>
  <c r="D24" i="2" a="1"/>
  <c r="D24" i="2" s="1"/>
  <c r="N23" i="2" a="1"/>
  <c r="N23" i="2" s="1"/>
  <c r="N24" i="2" a="1"/>
  <c r="N24" i="2" s="1"/>
  <c r="F46" i="2" a="1"/>
  <c r="F46" i="2" s="1"/>
  <c r="L85" i="2" a="1"/>
  <c r="L85" i="2" s="1"/>
  <c r="J146" i="2" a="1"/>
  <c r="J146" i="2" s="1"/>
  <c r="G182" i="2" a="1"/>
  <c r="G182" i="2" s="1"/>
  <c r="G183" i="2" a="1"/>
  <c r="G183" i="2" s="1"/>
  <c r="G106" i="5" s="1"/>
  <c r="D114" i="2" a="1"/>
  <c r="D114" i="2" s="1"/>
  <c r="D113" i="2" a="1"/>
  <c r="D113" i="2" s="1"/>
  <c r="D61" i="5" s="1"/>
  <c r="K130" i="2" a="1"/>
  <c r="K130" i="2" s="1"/>
  <c r="E62" i="2" a="1"/>
  <c r="E62" i="2" s="1"/>
  <c r="E40" i="5" s="1"/>
  <c r="E61" i="2" a="1"/>
  <c r="E61" i="2" s="1"/>
  <c r="E39" i="5" s="1"/>
  <c r="L47" i="2" a="1"/>
  <c r="L47" i="2" s="1"/>
  <c r="L46" i="2" a="1"/>
  <c r="L46" i="2" s="1"/>
  <c r="H33" i="2" a="1"/>
  <c r="H33" i="2" s="1"/>
  <c r="I19" i="2" a="1"/>
  <c r="I19" i="2" s="1"/>
  <c r="I18" i="2" a="1"/>
  <c r="I18" i="2" s="1"/>
  <c r="D109" i="2" a="1"/>
  <c r="D109" i="2" s="1"/>
  <c r="D108" i="2" a="1"/>
  <c r="D108" i="2" s="1"/>
  <c r="O121" i="2" a="1"/>
  <c r="O121" i="2" s="1"/>
  <c r="O120" i="2" a="1"/>
  <c r="O120" i="2" s="1"/>
  <c r="O173" i="2" a="1"/>
  <c r="O173" i="2" s="1"/>
  <c r="O106" i="5" s="1"/>
  <c r="G51" i="2" a="1"/>
  <c r="G51" i="2" s="1"/>
  <c r="K187" i="2" a="1"/>
  <c r="K187" i="2" s="1"/>
  <c r="K188" i="2" a="1"/>
  <c r="K188" i="2" s="1"/>
  <c r="D52" i="2" a="1"/>
  <c r="D52" i="2" s="1"/>
  <c r="N72" i="2" a="1"/>
  <c r="N72" i="2" s="1"/>
  <c r="K108" i="2" a="1"/>
  <c r="K108" i="2" s="1"/>
  <c r="H114" i="2" a="1"/>
  <c r="H114" i="2" s="1"/>
  <c r="H62" i="5" s="1"/>
  <c r="D135" i="2" a="1"/>
  <c r="D135" i="2" s="1"/>
  <c r="D83" i="5" s="1"/>
  <c r="D136" i="2" a="1"/>
  <c r="D136" i="2" s="1"/>
  <c r="N162" i="2" a="1"/>
  <c r="N162" i="2" s="1"/>
  <c r="H173" i="2" a="1"/>
  <c r="H173" i="2" s="1"/>
  <c r="H106" i="5" s="1"/>
  <c r="G85" i="2" a="1"/>
  <c r="G85" i="2" s="1"/>
  <c r="G108" i="2" a="1"/>
  <c r="G108" i="2" s="1"/>
  <c r="G109" i="2" a="1"/>
  <c r="G109" i="2" s="1"/>
  <c r="E136" i="2" a="1"/>
  <c r="E136" i="2" s="1"/>
  <c r="H151" i="2" a="1"/>
  <c r="H151" i="2" s="1"/>
  <c r="H84" i="5" s="1"/>
  <c r="H150" i="2" a="1"/>
  <c r="H150" i="2" s="1"/>
  <c r="H158" i="2" a="1"/>
  <c r="H158" i="2" s="1"/>
  <c r="N130" i="2" a="1"/>
  <c r="N130" i="2" s="1"/>
  <c r="N131" i="2" a="1"/>
  <c r="N131" i="2" s="1"/>
  <c r="D131" i="2" a="1"/>
  <c r="D131" i="2" s="1"/>
  <c r="O135" i="2" a="1"/>
  <c r="O135" i="2" s="1"/>
  <c r="O83" i="5" s="1"/>
  <c r="O136" i="2" a="1"/>
  <c r="O136" i="2" s="1"/>
  <c r="O13" i="2" a="1"/>
  <c r="O13" i="2" s="1"/>
  <c r="P24" i="2" a="1"/>
  <c r="P24" i="2" s="1"/>
  <c r="E72" i="2" a="1"/>
  <c r="E72" i="2" s="1"/>
  <c r="E131" i="2" a="1"/>
  <c r="E131" i="2" s="1"/>
  <c r="I151" i="2" a="1"/>
  <c r="I151" i="2" s="1"/>
  <c r="I150" i="2" a="1"/>
  <c r="I150" i="2" s="1"/>
  <c r="I83" i="5" s="1"/>
  <c r="M46" i="2" a="1"/>
  <c r="M46" i="2" s="1"/>
  <c r="J113" i="2" a="1"/>
  <c r="J113" i="2" s="1"/>
  <c r="L121" i="2" a="1"/>
  <c r="L121" i="2" s="1"/>
  <c r="L120" i="2" a="1"/>
  <c r="L120" i="2" s="1"/>
  <c r="F131" i="2" a="1"/>
  <c r="F131" i="2" s="1"/>
  <c r="F130" i="2" a="1"/>
  <c r="F130" i="2" s="1"/>
  <c r="D172" i="2" a="1"/>
  <c r="D172" i="2" s="1"/>
  <c r="D173" i="2" a="1"/>
  <c r="D173" i="2" s="1"/>
  <c r="D106" i="5" s="1"/>
  <c r="D182" i="2" a="1"/>
  <c r="D182" i="2" s="1"/>
  <c r="G187" i="2" a="1"/>
  <c r="G187" i="2" s="1"/>
  <c r="F108" i="2" a="1"/>
  <c r="F108" i="2" s="1"/>
  <c r="F109" i="2" a="1"/>
  <c r="F109" i="2" s="1"/>
  <c r="G150" i="2" a="1"/>
  <c r="G150" i="2" s="1"/>
  <c r="G83" i="5" s="1"/>
  <c r="G151" i="2" a="1"/>
  <c r="G151" i="2" s="1"/>
  <c r="P61" i="2" a="1"/>
  <c r="P61" i="2" s="1"/>
  <c r="P62" i="2" a="1"/>
  <c r="P62" i="2" s="1"/>
  <c r="E76" i="2" a="1"/>
  <c r="E76" i="2" s="1"/>
  <c r="E77" i="2" a="1"/>
  <c r="E77" i="2" s="1"/>
  <c r="P77" i="2" a="1"/>
  <c r="P77" i="2" s="1"/>
  <c r="P76" i="2" a="1"/>
  <c r="P76" i="2" s="1"/>
  <c r="F62" i="2" a="1"/>
  <c r="F62" i="2" s="1"/>
  <c r="F40" i="5" s="1"/>
  <c r="K121" i="2" a="1"/>
  <c r="K121" i="2" s="1"/>
  <c r="K120" i="2" a="1"/>
  <c r="K120" i="2" s="1"/>
  <c r="K18" i="2" a="1"/>
  <c r="K18" i="2" s="1"/>
  <c r="G62" i="2" a="1"/>
  <c r="G62" i="2" s="1"/>
  <c r="G40" i="5" s="1"/>
  <c r="F72" i="2" a="1"/>
  <c r="F72" i="2" s="1"/>
  <c r="L187" i="2" a="1"/>
  <c r="L187" i="2" s="1"/>
  <c r="M145" i="2" a="1"/>
  <c r="M145" i="2" s="1"/>
  <c r="M146" i="2" a="1"/>
  <c r="M146" i="2" s="1"/>
  <c r="N84" i="2" a="1"/>
  <c r="N84" i="2" s="1"/>
  <c r="P114" i="2" a="1"/>
  <c r="P114" i="2" s="1"/>
  <c r="G95" i="2" a="1"/>
  <c r="G95" i="2" s="1"/>
  <c r="G94" i="2" a="1"/>
  <c r="G94" i="2" s="1"/>
  <c r="P94" i="2" a="1"/>
  <c r="P94" i="2" s="1"/>
  <c r="D121" i="2" a="1"/>
  <c r="D121" i="2" s="1"/>
  <c r="D120" i="2" a="1"/>
  <c r="D120" i="2" s="1"/>
  <c r="J126" i="2" a="1"/>
  <c r="J126" i="2" s="1"/>
  <c r="L162" i="2" a="1"/>
  <c r="L162" i="2" s="1"/>
  <c r="O182" i="2" a="1"/>
  <c r="O182" i="2" s="1"/>
  <c r="O105" i="5" s="1"/>
  <c r="J150" i="2" a="1"/>
  <c r="J150" i="2" s="1"/>
  <c r="M187" i="2" a="1"/>
  <c r="M187" i="2" s="1"/>
  <c r="P9" i="2" a="1"/>
  <c r="P9" i="2" s="1"/>
  <c r="M9" i="2" a="1"/>
  <c r="M9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L5" i="2" a="1"/>
  <c r="L5" i="2" s="1"/>
  <c r="M5" i="2" a="1"/>
  <c r="M5" i="2" s="1"/>
  <c r="N5" i="2" a="1"/>
  <c r="N5" i="2" s="1"/>
  <c r="O5" i="2" a="1"/>
  <c r="O5" i="2" s="1"/>
  <c r="P5" i="2" a="1"/>
  <c r="P5" i="2" s="1"/>
  <c r="D5" i="2" a="1"/>
  <c r="D5" i="2" s="1"/>
  <c r="J83" i="5" l="1"/>
  <c r="H83" i="5"/>
  <c r="I84" i="5"/>
  <c r="M83" i="5"/>
  <c r="M61" i="5"/>
  <c r="G61" i="5"/>
  <c r="K62" i="5"/>
  <c r="O84" i="5"/>
  <c r="D62" i="5"/>
  <c r="J61" i="5"/>
  <c r="E61" i="5"/>
  <c r="E84" i="5"/>
  <c r="L62" i="5"/>
  <c r="D84" i="5"/>
  <c r="L83" i="5"/>
  <c r="L61" i="5"/>
  <c r="P62" i="5"/>
  <c r="G84" i="5"/>
  <c r="P83" i="5"/>
  <c r="P16" i="5"/>
  <c r="P40" i="5"/>
  <c r="F17" i="5"/>
  <c r="P105" i="5"/>
  <c r="M105" i="5"/>
  <c r="D105" i="5"/>
  <c r="M106" i="5"/>
  <c r="M17" i="5"/>
  <c r="D17" i="5"/>
  <c r="L106" i="5"/>
  <c r="E105" i="5"/>
  <c r="P39" i="5"/>
  <c r="G105" i="5"/>
  <c r="N105" i="5"/>
  <c r="N106" i="5"/>
  <c r="K106" i="5"/>
  <c r="E16" i="5"/>
  <c r="N17" i="5"/>
  <c r="I106" i="5"/>
  <c r="N16" i="5"/>
  <c r="J106" i="5"/>
  <c r="I105" i="5"/>
  <c r="E106" i="5"/>
  <c r="F105" i="5"/>
  <c r="E17" i="5"/>
  <c r="D16" i="5"/>
  <c r="L16" i="5"/>
  <c r="J17" i="5"/>
  <c r="I17" i="5"/>
  <c r="G16" i="5"/>
  <c r="H16" i="5"/>
  <c r="P17" i="5"/>
  <c r="F16" i="5"/>
  <c r="O16" i="5"/>
  <c r="K17" i="5"/>
  <c r="M16" i="5"/>
  <c r="D96" i="5"/>
  <c r="D73" i="5"/>
  <c r="D78" i="5" l="1"/>
  <c r="D57" i="5"/>
  <c r="D101" i="5"/>
  <c r="D95" i="5"/>
  <c r="O95" i="5"/>
  <c r="O96" i="5"/>
  <c r="K95" i="5"/>
  <c r="K96" i="5"/>
  <c r="G95" i="5"/>
  <c r="G96" i="5"/>
  <c r="N95" i="5"/>
  <c r="N96" i="5"/>
  <c r="J95" i="5"/>
  <c r="J96" i="5"/>
  <c r="F96" i="5"/>
  <c r="F95" i="5"/>
  <c r="M95" i="5"/>
  <c r="M96" i="5"/>
  <c r="I95" i="5"/>
  <c r="I96" i="5"/>
  <c r="E96" i="5"/>
  <c r="E95" i="5"/>
  <c r="P95" i="5"/>
  <c r="P96" i="5"/>
  <c r="L95" i="5"/>
  <c r="L96" i="5"/>
  <c r="H95" i="5"/>
  <c r="H96" i="5"/>
  <c r="D74" i="5"/>
  <c r="O78" i="5"/>
  <c r="O79" i="5"/>
  <c r="K78" i="5"/>
  <c r="K79" i="5"/>
  <c r="G78" i="5"/>
  <c r="G79" i="5"/>
  <c r="J78" i="5"/>
  <c r="J79" i="5"/>
  <c r="F78" i="5"/>
  <c r="F79" i="5"/>
  <c r="M78" i="5"/>
  <c r="M79" i="5"/>
  <c r="I78" i="5"/>
  <c r="I79" i="5"/>
  <c r="E79" i="5"/>
  <c r="E78" i="5"/>
  <c r="P78" i="5"/>
  <c r="P79" i="5"/>
  <c r="L78" i="5"/>
  <c r="L79" i="5"/>
  <c r="H78" i="5"/>
  <c r="H79" i="5"/>
  <c r="O73" i="5"/>
  <c r="O74" i="5"/>
  <c r="K73" i="5"/>
  <c r="K74" i="5"/>
  <c r="G73" i="5"/>
  <c r="G74" i="5"/>
  <c r="N73" i="5"/>
  <c r="N74" i="5"/>
  <c r="J73" i="5"/>
  <c r="J74" i="5"/>
  <c r="F73" i="5"/>
  <c r="F74" i="5"/>
  <c r="M73" i="5"/>
  <c r="M74" i="5"/>
  <c r="I73" i="5"/>
  <c r="I74" i="5"/>
  <c r="E74" i="5"/>
  <c r="E73" i="5"/>
  <c r="P73" i="5"/>
  <c r="P74" i="5"/>
  <c r="L74" i="5"/>
  <c r="L73" i="5"/>
  <c r="H74" i="5"/>
  <c r="H73" i="5"/>
  <c r="D52" i="5"/>
  <c r="D51" i="5"/>
  <c r="D30" i="5"/>
  <c r="E56" i="5" l="1"/>
  <c r="D56" i="5"/>
  <c r="F56" i="5"/>
  <c r="N57" i="5"/>
  <c r="D100" i="5"/>
  <c r="N78" i="5"/>
  <c r="D79" i="5"/>
  <c r="N79" i="5"/>
  <c r="H56" i="5"/>
  <c r="P56" i="5"/>
  <c r="I56" i="5"/>
  <c r="K56" i="5"/>
  <c r="L56" i="5"/>
  <c r="M57" i="5"/>
  <c r="J57" i="5"/>
  <c r="G57" i="5"/>
  <c r="O57" i="5"/>
  <c r="L57" i="5"/>
  <c r="E57" i="5"/>
  <c r="M56" i="5"/>
  <c r="J56" i="5"/>
  <c r="G56" i="5"/>
  <c r="O56" i="5"/>
  <c r="H57" i="5"/>
  <c r="P57" i="5"/>
  <c r="I57" i="5"/>
  <c r="F57" i="5"/>
  <c r="N56" i="5"/>
  <c r="K57" i="5"/>
  <c r="H101" i="5"/>
  <c r="P101" i="5"/>
  <c r="I101" i="5"/>
  <c r="F101" i="5"/>
  <c r="N101" i="5"/>
  <c r="K101" i="5"/>
  <c r="H100" i="5"/>
  <c r="P100" i="5"/>
  <c r="I100" i="5"/>
  <c r="F100" i="5"/>
  <c r="N100" i="5"/>
  <c r="K100" i="5"/>
  <c r="L101" i="5"/>
  <c r="E100" i="5"/>
  <c r="M101" i="5"/>
  <c r="J101" i="5"/>
  <c r="G101" i="5"/>
  <c r="O101" i="5"/>
  <c r="L100" i="5"/>
  <c r="E101" i="5"/>
  <c r="M100" i="5"/>
  <c r="J100" i="5"/>
  <c r="G100" i="5"/>
  <c r="O100" i="5"/>
  <c r="O51" i="5"/>
  <c r="O52" i="5"/>
  <c r="K51" i="5"/>
  <c r="K52" i="5"/>
  <c r="G51" i="5"/>
  <c r="G52" i="5"/>
  <c r="N51" i="5"/>
  <c r="N52" i="5"/>
  <c r="J51" i="5"/>
  <c r="J52" i="5"/>
  <c r="F51" i="5"/>
  <c r="F52" i="5"/>
  <c r="M51" i="5"/>
  <c r="M52" i="5"/>
  <c r="I51" i="5"/>
  <c r="I52" i="5"/>
  <c r="E52" i="5"/>
  <c r="E51" i="5"/>
  <c r="P52" i="5"/>
  <c r="P51" i="5"/>
  <c r="L51" i="5"/>
  <c r="L52" i="5"/>
  <c r="H51" i="5"/>
  <c r="H52" i="5"/>
  <c r="D29" i="5"/>
  <c r="D35" i="5"/>
  <c r="D34" i="5"/>
  <c r="O34" i="5"/>
  <c r="O35" i="5"/>
  <c r="K34" i="5"/>
  <c r="K35" i="5"/>
  <c r="G34" i="5"/>
  <c r="G35" i="5"/>
  <c r="N34" i="5"/>
  <c r="N35" i="5"/>
  <c r="J34" i="5"/>
  <c r="J35" i="5"/>
  <c r="F34" i="5"/>
  <c r="F35" i="5"/>
  <c r="M34" i="5"/>
  <c r="M35" i="5"/>
  <c r="I34" i="5"/>
  <c r="I35" i="5"/>
  <c r="E35" i="5"/>
  <c r="E34" i="5"/>
  <c r="P34" i="5"/>
  <c r="P35" i="5"/>
  <c r="L34" i="5"/>
  <c r="L35" i="5"/>
  <c r="H34" i="5"/>
  <c r="H35" i="5"/>
  <c r="N29" i="5"/>
  <c r="N30" i="5"/>
  <c r="J29" i="5"/>
  <c r="J30" i="5"/>
  <c r="F29" i="5"/>
  <c r="F30" i="5"/>
  <c r="M29" i="5"/>
  <c r="M30" i="5"/>
  <c r="I30" i="5"/>
  <c r="I29" i="5"/>
  <c r="E29" i="5"/>
  <c r="E30" i="5"/>
  <c r="P29" i="5"/>
  <c r="P30" i="5"/>
  <c r="L30" i="5"/>
  <c r="L29" i="5"/>
  <c r="H30" i="5"/>
  <c r="H29" i="5"/>
  <c r="O29" i="5"/>
  <c r="O30" i="5"/>
  <c r="K29" i="5"/>
  <c r="K30" i="5"/>
  <c r="G29" i="5"/>
  <c r="G30" i="5"/>
  <c r="O11" i="5" l="1"/>
  <c r="E11" i="5" l="1"/>
  <c r="F11" i="5"/>
  <c r="G12" i="5"/>
  <c r="H11" i="5"/>
  <c r="I11" i="5"/>
  <c r="J11" i="5"/>
  <c r="K12" i="5"/>
  <c r="L11" i="5"/>
  <c r="M11" i="5"/>
  <c r="N11" i="5"/>
  <c r="O12" i="5"/>
  <c r="P11" i="5"/>
  <c r="D7" i="5"/>
  <c r="M6" i="5"/>
  <c r="L7" i="5"/>
  <c r="K6" i="5"/>
  <c r="J6" i="5"/>
  <c r="I7" i="5"/>
  <c r="H7" i="5"/>
  <c r="G7" i="5"/>
  <c r="F7" i="5"/>
  <c r="E6" i="5"/>
  <c r="N6" i="5"/>
  <c r="P7" i="5"/>
  <c r="O6" i="5"/>
  <c r="D11" i="5" l="1"/>
  <c r="O5" i="5"/>
  <c r="K5" i="5"/>
  <c r="G5" i="5"/>
  <c r="N5" i="5"/>
  <c r="J5" i="5"/>
  <c r="F5" i="5"/>
  <c r="M5" i="5"/>
  <c r="I5" i="5"/>
  <c r="E5" i="5"/>
  <c r="P5" i="5"/>
  <c r="L5" i="5"/>
  <c r="H5" i="5"/>
  <c r="D5" i="5"/>
  <c r="M12" i="5"/>
  <c r="N12" i="5"/>
  <c r="J12" i="5"/>
  <c r="F12" i="5"/>
  <c r="K11" i="5"/>
  <c r="G11" i="5"/>
  <c r="I12" i="5"/>
  <c r="E12" i="5"/>
  <c r="P12" i="5"/>
  <c r="L12" i="5"/>
  <c r="H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D12" i="5" l="1"/>
  <c r="H10" i="5"/>
  <c r="H15" i="5" s="1"/>
  <c r="H28" i="5"/>
  <c r="I10" i="5"/>
  <c r="I15" i="5" s="1"/>
  <c r="I28" i="5"/>
  <c r="J10" i="5"/>
  <c r="J15" i="5" s="1"/>
  <c r="J28" i="5"/>
  <c r="G10" i="5"/>
  <c r="G15" i="5" s="1"/>
  <c r="G28" i="5"/>
  <c r="L10" i="5"/>
  <c r="L15" i="5" s="1"/>
  <c r="L28" i="5"/>
  <c r="M10" i="5"/>
  <c r="M15" i="5" s="1"/>
  <c r="M28" i="5"/>
  <c r="N10" i="5"/>
  <c r="N15" i="5" s="1"/>
  <c r="N28" i="5"/>
  <c r="K10" i="5"/>
  <c r="K15" i="5" s="1"/>
  <c r="K28" i="5"/>
  <c r="P10" i="5"/>
  <c r="P15" i="5" s="1"/>
  <c r="P28" i="5"/>
  <c r="O10" i="5"/>
  <c r="O15" i="5" s="1"/>
  <c r="O28" i="5"/>
  <c r="D10" i="5"/>
  <c r="D15" i="5" s="1"/>
  <c r="D28" i="5"/>
  <c r="E10" i="5"/>
  <c r="E15" i="5" s="1"/>
  <c r="E28" i="5"/>
  <c r="F10" i="5"/>
  <c r="F15" i="5" s="1"/>
  <c r="F28" i="5"/>
  <c r="F33" i="5" l="1"/>
  <c r="F38" i="5" s="1"/>
  <c r="F50" i="5"/>
  <c r="P33" i="5"/>
  <c r="P38" i="5" s="1"/>
  <c r="P50" i="5"/>
  <c r="N33" i="5"/>
  <c r="N38" i="5" s="1"/>
  <c r="N50" i="5"/>
  <c r="J33" i="5"/>
  <c r="J38" i="5" s="1"/>
  <c r="J50" i="5"/>
  <c r="H33" i="5"/>
  <c r="H38" i="5" s="1"/>
  <c r="H50" i="5"/>
  <c r="E33" i="5"/>
  <c r="E38" i="5" s="1"/>
  <c r="E50" i="5"/>
  <c r="O33" i="5"/>
  <c r="O38" i="5" s="1"/>
  <c r="O50" i="5"/>
  <c r="M33" i="5"/>
  <c r="M38" i="5" s="1"/>
  <c r="M50" i="5"/>
  <c r="G33" i="5"/>
  <c r="G38" i="5" s="1"/>
  <c r="G50" i="5"/>
  <c r="I33" i="5"/>
  <c r="I38" i="5" s="1"/>
  <c r="I50" i="5"/>
  <c r="D33" i="5"/>
  <c r="D38" i="5" s="1"/>
  <c r="D50" i="5"/>
  <c r="L33" i="5"/>
  <c r="L38" i="5" s="1"/>
  <c r="L50" i="5"/>
  <c r="K33" i="5"/>
  <c r="K38" i="5" s="1"/>
  <c r="K50" i="5"/>
  <c r="I55" i="5" l="1"/>
  <c r="I60" i="5" s="1"/>
  <c r="I72" i="5"/>
  <c r="E55" i="5"/>
  <c r="E60" i="5" s="1"/>
  <c r="E72" i="5"/>
  <c r="P72" i="5"/>
  <c r="P55" i="5"/>
  <c r="P60" i="5" s="1"/>
  <c r="L72" i="5"/>
  <c r="L55" i="5"/>
  <c r="L60" i="5" s="1"/>
  <c r="M72" i="5"/>
  <c r="M55" i="5"/>
  <c r="M60" i="5" s="1"/>
  <c r="J55" i="5"/>
  <c r="J60" i="5" s="1"/>
  <c r="J72" i="5"/>
  <c r="K72" i="5"/>
  <c r="K55" i="5"/>
  <c r="K60" i="5" s="1"/>
  <c r="D55" i="5"/>
  <c r="D60" i="5" s="1"/>
  <c r="D72" i="5"/>
  <c r="G72" i="5"/>
  <c r="G55" i="5"/>
  <c r="G60" i="5" s="1"/>
  <c r="O55" i="5"/>
  <c r="O60" i="5" s="1"/>
  <c r="O72" i="5"/>
  <c r="H72" i="5"/>
  <c r="H55" i="5"/>
  <c r="H60" i="5" s="1"/>
  <c r="N55" i="5"/>
  <c r="N60" i="5" s="1"/>
  <c r="N72" i="5"/>
  <c r="F55" i="5"/>
  <c r="F60" i="5" s="1"/>
  <c r="F72" i="5"/>
  <c r="F77" i="5" l="1"/>
  <c r="F82" i="5" s="1"/>
  <c r="F94" i="5"/>
  <c r="F99" i="5" s="1"/>
  <c r="F104" i="5" s="1"/>
  <c r="N77" i="5"/>
  <c r="N82" i="5" s="1"/>
  <c r="N94" i="5"/>
  <c r="N99" i="5" s="1"/>
  <c r="N104" i="5" s="1"/>
  <c r="O77" i="5"/>
  <c r="O82" i="5" s="1"/>
  <c r="O94" i="5"/>
  <c r="O99" i="5" s="1"/>
  <c r="O104" i="5" s="1"/>
  <c r="D77" i="5"/>
  <c r="D82" i="5" s="1"/>
  <c r="D94" i="5"/>
  <c r="D99" i="5" s="1"/>
  <c r="D104" i="5" s="1"/>
  <c r="J77" i="5"/>
  <c r="J82" i="5" s="1"/>
  <c r="J94" i="5"/>
  <c r="J99" i="5" s="1"/>
  <c r="J104" i="5" s="1"/>
  <c r="E77" i="5"/>
  <c r="E82" i="5" s="1"/>
  <c r="E94" i="5"/>
  <c r="E99" i="5" s="1"/>
  <c r="E104" i="5" s="1"/>
  <c r="I77" i="5"/>
  <c r="I82" i="5" s="1"/>
  <c r="I94" i="5"/>
  <c r="I99" i="5" s="1"/>
  <c r="I104" i="5" s="1"/>
  <c r="L77" i="5"/>
  <c r="L82" i="5" s="1"/>
  <c r="L94" i="5"/>
  <c r="L99" i="5" s="1"/>
  <c r="L104" i="5" s="1"/>
  <c r="H77" i="5"/>
  <c r="H82" i="5" s="1"/>
  <c r="H94" i="5"/>
  <c r="H99" i="5" s="1"/>
  <c r="H104" i="5" s="1"/>
  <c r="G77" i="5"/>
  <c r="G82" i="5" s="1"/>
  <c r="G94" i="5"/>
  <c r="G99" i="5" s="1"/>
  <c r="G104" i="5" s="1"/>
  <c r="K77" i="5"/>
  <c r="K82" i="5" s="1"/>
  <c r="K94" i="5"/>
  <c r="K99" i="5" s="1"/>
  <c r="K104" i="5" s="1"/>
  <c r="M77" i="5"/>
  <c r="M82" i="5" s="1"/>
  <c r="M94" i="5"/>
  <c r="M99" i="5" s="1"/>
  <c r="M104" i="5" s="1"/>
  <c r="P77" i="5"/>
  <c r="P82" i="5" s="1"/>
  <c r="P94" i="5"/>
  <c r="P99" i="5" s="1"/>
  <c r="P104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<sst xmlns="http://schemas.openxmlformats.org/spreadsheetml/2006/main" count="697" uniqueCount="87">
  <si>
    <t>Marca</t>
  </si>
  <si>
    <t>Canal</t>
  </si>
  <si>
    <t>Seleccionar:</t>
  </si>
  <si>
    <t xml:space="preserve">
</t>
  </si>
  <si>
    <t>Conclusiones</t>
  </si>
  <si>
    <t>Measures = Weighted PURCHS Vert %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</si>
  <si>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</si>
  <si>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</si>
  <si>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</si>
  <si>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</si>
  <si>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</si>
  <si>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</si>
  <si>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</si>
  <si>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</si>
  <si>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</si>
  <si>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</si>
  <si>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</si>
  <si>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</si>
  <si>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</si>
  <si>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</si>
  <si>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PRODS = TOTAL ACEITE\LECHE ENVASADA\Total PRODS</t>
  </si>
  <si>
    <t>PRODS = A.O VIRGEN+V.EXTRA\TOTAL ACEITE\LECHE ENVASADA\Total PRODS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</si>
  <si>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</si>
  <si>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</si>
  <si>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</si>
  <si>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</si>
  <si>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</si>
  <si>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</si>
  <si>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</si>
  <si>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</si>
  <si>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</si>
  <si>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SUPER/AUTOS/G.ALM.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</si>
  <si>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</si>
  <si>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</si>
  <si>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</si>
  <si>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</si>
  <si>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</si>
  <si>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</si>
  <si>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ACEITE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</si>
  <si>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</si>
  <si>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</si>
  <si>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</si>
  <si>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</si>
  <si>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A OLIVA VIRGEN Y A OLIVA VIRGEN EXTRA</t>
  </si>
  <si>
    <t xml:space="preserve">TOTAL </t>
  </si>
  <si>
    <t>TOTAL</t>
  </si>
  <si>
    <t>ACEITE DE OLIVA</t>
  </si>
  <si>
    <t>ACEITE OLIVA VIRGEN EXTRA</t>
  </si>
  <si>
    <t>ACEITE OLIVA VIRGEN</t>
  </si>
  <si>
    <t>TOTAL CATEGORIA</t>
  </si>
  <si>
    <t>MARCA</t>
  </si>
  <si>
    <t>MDF</t>
  </si>
  <si>
    <t>MDD</t>
  </si>
  <si>
    <t>CANAL</t>
  </si>
  <si>
    <t xml:space="preserve">HIPERMERCADOS  </t>
  </si>
  <si>
    <t xml:space="preserve">SUPER/AUTOS/G.ALM.  </t>
  </si>
  <si>
    <t xml:space="preserve">SUPER+AUTOS  </t>
  </si>
  <si>
    <t>DISCOUNT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</si>
  <si>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</si>
  <si>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</si>
  <si>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</si>
  <si>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</si>
  <si>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</si>
  <si>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</si>
  <si>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</si>
  <si>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</si>
  <si>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</si>
  <si>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</si>
  <si>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</si>
  <si>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 xml:space="preserve">Ir a pestaña "Back Data graficos" y confimar que se han actualizado los meses y los datos coinciden. </t>
  </si>
  <si>
    <t xml:space="preserve">5. 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</si>
  <si>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</si>
  <si>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</si>
  <si>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</si>
  <si>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</si>
  <si>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</si>
  <si>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</si>
  <si>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</si>
  <si>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</si>
  <si>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</si>
  <si>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</si>
  <si>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</si>
  <si>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 xml:space="preserve">La marca y el canal, también leen de TAM Automático y dependerá de los datos seleccionados en la pestaña del tipo de aceite correspondiente. </t>
  </si>
  <si>
    <t>Hojas de gráficos</t>
  </si>
  <si>
    <t xml:space="preserve">El dropdown list es un Data List que lee de la pestaña "Back Data gráficos". </t>
  </si>
  <si>
    <t>insertar columnas (nunca pasar de columna x)</t>
  </si>
  <si>
    <t>La actividad promocional durante el mes de julio de 2025 aumenta con respecto al mismo periodo del año anterior, alcanzando el 8,6 % del volumen total en promoción, lo que supone un incremento de 2,0 puntos porcentuales frente a julio de 2024. Este crecimiento viene impulsado principalmente por las marcas de fabricante, que elevan su participación promocional del 17,1 % al 25,8 %, por su parte, las marcas propias de la distribución reducen el peso promocional. Este movimiento se traslada relativamente en los canales de distribución. Unicamente los hipermercados van a intensificar su actividad promocional, pasando de destinar el 12,0 % del volumen al 28,5 %. Supermercados y tiendas discount por el contrario, reducen su actividad promocional 1,6 y 2,4 puntos porcentuales, respectivamente. 
•El aceite de oliva, en línea con la tendencia general del mercado, incrementa la actividad promocional, pasando del 7,4 % al 12,3 % de los litros destinados a promoción. Este aumento se debe principalmente a las marcas de fabricante, que durante el mes de julio de 2025 alcanzan un 32,3 % de volumen promocional (frente al 18,4 % alcanzado en 2024). El hipermercado es responsable de este movimiento y por tanto del crecimiento, pasando del 15,1 % al 34,7 % de litros destinados a promoción, aunque las tiendas discount también aumentan su actividad y pasan del 4,2 % al 12,8 %.
•El aceite de oliva virgen por su parte, continúa siendo el tipo de aceite con menor proporción de litros en promoción, contando con el 7,0 % del volumen total promocionado. No obstante, esta cifra representa un incremento frente al dato registrado en 2024 (3,6 %). Las marcas de fabricante son nuevamente las principales responsables de esta evolución en positivo, aumentando su volumen promocional del 16,6 % al 26,3 %. Todos los canales de distribución incrementan su actividad respecto al año anterior, destacando el hipermercado con un aumento de 19,2 puntos porcentuales, seguido por discount (+2,3 pp) y supermercado (+0,5 pp).
•El aceite de oliva virgen extra es el tipo de aceite de oliva que mayor volumen destina a promoción, alcanzando el 12,5 % del total volumen. Este crecimiento se explica debido al cambio que se realiza en las marcas de fabricante, pues en julio de 2025 aumentan su actividad promocional y pasan  de destinar el 22,0 % de los litros a promoción al actual  25,0 %. En cuanto a los canales de distribución, el hipermercado es la única plataforma que presenta crecimiento en los litros destinados a promoción, por tanto justifica lo que ocurre en el mercado y es que pasa de tener un 12,0 % a un 36,9 % de volumen destinado a promoción. Supermercados y tiendas discount sin embargo, reducen la actividad promocional destinando el 2,5 % y 5,7 %,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</si>
</sst>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[$-C0A]mmmm\-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0">
    <xf numFmtId="0" fontId="0" fillId="0" borderId="0" xfId="0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4" fillId="0" borderId="0" xfId="0" applyFont="1"/>
    <xf numFmtId="0" fontId="15" fillId="3" borderId="0" xfId="0" applyFont="1" applyFill="1" applyAlignment="1">
      <alignment vertical="center"/>
    </xf>
    <xf numFmtId="0" fontId="16" fillId="0" borderId="0" xfId="0" applyFont="1" applyAlignment="1">
      <alignment horizontal="left" vertical="center" indent="3"/>
    </xf>
    <xf numFmtId="0" fontId="16" fillId="0" borderId="0" xfId="0" applyFont="1" applyAlignment="1">
      <alignment horizontal="left" vertical="center" indent="1"/>
    </xf>
    <xf numFmtId="0" fontId="9" fillId="4" borderId="0" xfId="0" applyFont="1" applyFill="1"/>
    <xf numFmtId="0" fontId="17" fillId="0" borderId="0" xfId="0" applyFont="1" applyAlignment="1">
      <alignment horizontal="left" indent="1"/>
    </xf>
    <xf numFmtId="0" fontId="18" fillId="0" borderId="0" xfId="0" applyFont="1"/>
    <xf numFmtId="0" fontId="17" fillId="0" borderId="0" xfId="0" applyFont="1"/>
    <xf numFmtId="0" fontId="3" fillId="0" borderId="3" xfId="0" applyFont="1" applyBorder="1" applyAlignment="1">
      <alignment horizontal="left"/>
    </xf>
    <xf numFmtId="165" fontId="3" fillId="0" borderId="3" xfId="1" applyNumberFormat="1" applyFont="1" applyBorder="1"/>
    <xf numFmtId="0" fontId="9" fillId="0" borderId="0" xfId="0" applyFont="1"/>
    <xf numFmtId="0" fontId="3" fillId="0" borderId="0" xfId="0" applyFont="1" applyAlignment="1">
      <alignment horizontal="left"/>
    </xf>
    <xf numFmtId="165" fontId="3" fillId="0" borderId="0" xfId="1" applyNumberFormat="1" applyFont="1" applyFill="1" applyBorder="1"/>
    <xf numFmtId="0" fontId="9" fillId="5" borderId="0" xfId="0" applyFont="1" applyFill="1"/>
    <xf numFmtId="0" fontId="9" fillId="6" borderId="0" xfId="0" applyFont="1" applyFill="1"/>
    <xf numFmtId="0" fontId="9" fillId="7" borderId="0" xfId="0" applyFont="1" applyFill="1"/>
    <xf numFmtId="0" fontId="19" fillId="0" borderId="0" xfId="0" applyFont="1" applyAlignment="1">
      <alignment horizontal="left" indent="1"/>
    </xf>
    <xf numFmtId="0" fontId="19" fillId="0" borderId="0" xfId="0" applyFont="1"/>
    <xf numFmtId="0" fontId="9" fillId="8" borderId="0" xfId="0" applyFont="1" applyFill="1"/>
    <xf numFmtId="0" fontId="20" fillId="0" borderId="0" xfId="0" applyFont="1" applyAlignment="1">
      <alignment horizontal="left" inden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indent="1"/>
    </xf>
    <xf numFmtId="0" fontId="23" fillId="0" borderId="0" xfId="0" applyFont="1"/>
    <xf numFmtId="0" fontId="22" fillId="0" borderId="0" xfId="0" applyFont="1"/>
    <xf numFmtId="0" fontId="0" fillId="9" borderId="0" xfId="0" applyFill="1"/>
    <xf numFmtId="0" fontId="25" fillId="0" borderId="0" xfId="0" applyFont="1" applyAlignment="1">
      <alignment horizontal="left" vertical="center" indent="1"/>
    </xf>
    <xf numFmtId="0" fontId="26" fillId="0" borderId="0" xfId="0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/>
    <xf numFmtId="0" fontId="7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166" fontId="5" fillId="0" borderId="2" xfId="2" applyNumberFormat="1" applyFont="1" applyFill="1" applyBorder="1" applyAlignment="1">
      <alignment horizontal="center"/>
    </xf>
    <xf numFmtId="164" fontId="0" fillId="0" borderId="0" xfId="3" applyFont="1"/>
    <xf numFmtId="0" fontId="0" fillId="0" borderId="0" xfId="0" applyAlignment="1">
      <alignment wrapText="1"/>
    </xf>
    <xf numFmtId="165" fontId="3" fillId="0" borderId="0" xfId="0" applyNumberFormat="1" applyFont="1"/>
    <xf numFmtId="0" fontId="11" fillId="0" borderId="0" xfId="0" applyFont="1" applyProtection="1">
      <protection locked="0" hidden="1"/>
    </xf>
    <xf numFmtId="166" fontId="2" fillId="0" borderId="2" xfId="2" applyNumberFormat="1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2" fontId="0" fillId="0" borderId="0" xfId="0" applyNumberFormat="1"/>
    <xf numFmtId="1" fontId="3" fillId="2" borderId="1" xfId="0" applyNumberFormat="1" applyFont="1" applyFill="1" applyBorder="1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 indent="1"/>
    </xf>
    <xf numFmtId="0" fontId="24" fillId="0" borderId="5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left" vertical="center" wrapText="1" indent="1"/>
    </xf>
    <xf numFmtId="0" fontId="24" fillId="0" borderId="7" xfId="0" applyFont="1" applyBorder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1"/>
    </xf>
    <xf numFmtId="0" fontId="24" fillId="0" borderId="8" xfId="0" applyFont="1" applyBorder="1" applyAlignment="1">
      <alignment horizontal="left" vertical="center" wrapText="1" indent="1"/>
    </xf>
    <xf numFmtId="0" fontId="24" fillId="0" borderId="9" xfId="0" applyFont="1" applyBorder="1" applyAlignment="1">
      <alignment horizontal="left" vertical="center" wrapText="1" indent="1"/>
    </xf>
    <xf numFmtId="0" fontId="24" fillId="0" borderId="2" xfId="0" applyFont="1" applyBorder="1" applyAlignment="1">
      <alignment horizontal="left" vertical="center" wrapText="1" indent="1"/>
    </xf>
    <xf numFmtId="0" fontId="24" fillId="0" borderId="10" xfId="0" applyFont="1" applyBorder="1" applyAlignment="1">
      <alignment horizontal="left" vertical="center" wrapText="1" indent="1"/>
    </xf>
  </cellXfs>
  <cellStyles count="4">
    <cellStyle name="Encabezado 4" xfId="2" builtinId="19"/>
    <cellStyle name="Millares" xfId="3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4C8C2B"/>
      <color rgb="FF8AAB47"/>
      <color rgb="FF83A343"/>
      <color rgb="FF009900"/>
      <color rgb="FF92D400"/>
      <color rgb="FFCCECFF"/>
      <color rgb="FF00589A"/>
      <color rgb="FFFFCC66"/>
      <color rgb="FFFFCC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0.82875027945450475</c:v>
                </c:pt>
                <c:pt idx="1">
                  <c:v>0.81726507092198586</c:v>
                </c:pt>
                <c:pt idx="2">
                  <c:v>0.78270065679617062</c:v>
                </c:pt>
                <c:pt idx="3">
                  <c:v>0.79249706916764362</c:v>
                </c:pt>
                <c:pt idx="4">
                  <c:v>0.81847861573620639</c:v>
                </c:pt>
                <c:pt idx="5">
                  <c:v>0.755</c:v>
                </c:pt>
                <c:pt idx="6">
                  <c:v>0.78689999999999993</c:v>
                </c:pt>
                <c:pt idx="7">
                  <c:v>0.68420000000000003</c:v>
                </c:pt>
                <c:pt idx="8">
                  <c:v>0.75629999999999997</c:v>
                </c:pt>
                <c:pt idx="9">
                  <c:v>0.70189999999999997</c:v>
                </c:pt>
                <c:pt idx="10">
                  <c:v>0.66610000000000003</c:v>
                </c:pt>
                <c:pt idx="11">
                  <c:v>0.66170000000000007</c:v>
                </c:pt>
                <c:pt idx="12">
                  <c:v>0.74180000000000001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4-468C-BBBC-C89D9DD3B9C3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0.17124972054549517</c:v>
                </c:pt>
                <c:pt idx="1">
                  <c:v>0.18273492907801417</c:v>
                </c:pt>
                <c:pt idx="2">
                  <c:v>0.21729934320382946</c:v>
                </c:pt>
                <c:pt idx="3">
                  <c:v>0.20750293083235638</c:v>
                </c:pt>
                <c:pt idx="4">
                  <c:v>0.18152138426379369</c:v>
                </c:pt>
                <c:pt idx="5">
                  <c:v>0.245</c:v>
                </c:pt>
                <c:pt idx="6">
                  <c:v>0.21309999999999998</c:v>
                </c:pt>
                <c:pt idx="7">
                  <c:v>0.31579999999999997</c:v>
                </c:pt>
                <c:pt idx="8">
                  <c:v>0.2437</c:v>
                </c:pt>
                <c:pt idx="9">
                  <c:v>0.29809999999999998</c:v>
                </c:pt>
                <c:pt idx="10">
                  <c:v>0.33390000000000003</c:v>
                </c:pt>
                <c:pt idx="11">
                  <c:v>0.33829999999999999</c:v>
                </c:pt>
                <c:pt idx="12">
                  <c:v>0.25819999999999999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4-468C-BBBC-C89D9DD3B9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6961024"/>
        <c:axId val="176962176"/>
      </c:barChart>
      <c:dateAx>
        <c:axId val="17696102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6962176"/>
        <c:crosses val="autoZero"/>
        <c:auto val="1"/>
        <c:lblOffset val="100"/>
        <c:baseTimeUnit val="months"/>
      </c:dateAx>
      <c:valAx>
        <c:axId val="1769621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6102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graficos'!$C$78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graficos'!$D$78:$P$78</c:f>
              <c:numCache>
                <c:formatCode>0.0%</c:formatCode>
                <c:ptCount val="13"/>
                <c:pt idx="0">
                  <c:v>0.97401746724890836</c:v>
                </c:pt>
                <c:pt idx="1">
                  <c:v>0.97556949488279965</c:v>
                </c:pt>
                <c:pt idx="2">
                  <c:v>0.98662207357859533</c:v>
                </c:pt>
                <c:pt idx="3">
                  <c:v>0.99052731291442997</c:v>
                </c:pt>
                <c:pt idx="4">
                  <c:v>0.96408636124275937</c:v>
                </c:pt>
                <c:pt idx="5">
                  <c:v>0.99580000000000002</c:v>
                </c:pt>
                <c:pt idx="6">
                  <c:v>0.97819999999999996</c:v>
                </c:pt>
                <c:pt idx="7">
                  <c:v>0.9889</c:v>
                </c:pt>
                <c:pt idx="8">
                  <c:v>0.97680000000000011</c:v>
                </c:pt>
                <c:pt idx="9">
                  <c:v>0.95669999999999999</c:v>
                </c:pt>
                <c:pt idx="10">
                  <c:v>0.95909999999999995</c:v>
                </c:pt>
                <c:pt idx="11">
                  <c:v>0.96409999999999996</c:v>
                </c:pt>
                <c:pt idx="12">
                  <c:v>0.98309999999999997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C-4000-BEFF-B7037B570E68}"/>
            </c:ext>
          </c:extLst>
        </c:ser>
        <c:ser>
          <c:idx val="1"/>
          <c:order val="1"/>
          <c:tx>
            <c:strRef>
              <c:f>'Back Data graficos'!$C$79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graficos'!$D$79:$P$79</c:f>
              <c:numCache>
                <c:formatCode>0.0%</c:formatCode>
                <c:ptCount val="13"/>
                <c:pt idx="0">
                  <c:v>2.5982532751091702E-2</c:v>
                </c:pt>
                <c:pt idx="1">
                  <c:v>2.4430505117200397E-2</c:v>
                </c:pt>
                <c:pt idx="2">
                  <c:v>1.3377926421404682E-2</c:v>
                </c:pt>
                <c:pt idx="3">
                  <c:v>9.4726870855699405E-3</c:v>
                </c:pt>
                <c:pt idx="4">
                  <c:v>3.5913638757240657E-2</c:v>
                </c:pt>
                <c:pt idx="5">
                  <c:v>4.1999999999999997E-3</c:v>
                </c:pt>
                <c:pt idx="6">
                  <c:v>2.18E-2</c:v>
                </c:pt>
                <c:pt idx="7">
                  <c:v>1.11E-2</c:v>
                </c:pt>
                <c:pt idx="8">
                  <c:v>2.3199999999999998E-2</c:v>
                </c:pt>
                <c:pt idx="9">
                  <c:v>4.3299999999999998E-2</c:v>
                </c:pt>
                <c:pt idx="10">
                  <c:v>4.0899999999999999E-2</c:v>
                </c:pt>
                <c:pt idx="11">
                  <c:v>3.5900000000000001E-2</c:v>
                </c:pt>
                <c:pt idx="12">
                  <c:v>1.6899999999999998E-2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C-4000-BEFF-B7037B570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480832"/>
        <c:axId val="179486720"/>
      </c:barChart>
      <c:dateAx>
        <c:axId val="1794808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486720"/>
        <c:crosses val="autoZero"/>
        <c:auto val="1"/>
        <c:lblOffset val="100"/>
        <c:baseTimeUnit val="months"/>
      </c:dateAx>
      <c:valAx>
        <c:axId val="1794867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4808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graficos'!$D$73:$P$73</c:f>
              <c:numCache>
                <c:formatCode>0.0%</c:formatCode>
                <c:ptCount val="13"/>
                <c:pt idx="0">
                  <c:v>0.91274944567627492</c:v>
                </c:pt>
                <c:pt idx="1">
                  <c:v>0.90126892252894031</c:v>
                </c:pt>
                <c:pt idx="2">
                  <c:v>0.90148316552993402</c:v>
                </c:pt>
                <c:pt idx="3">
                  <c:v>0.87999999999999989</c:v>
                </c:pt>
                <c:pt idx="4">
                  <c:v>0.88494241739317625</c:v>
                </c:pt>
                <c:pt idx="5">
                  <c:v>0.91810000000000003</c:v>
                </c:pt>
                <c:pt idx="6">
                  <c:v>0.9</c:v>
                </c:pt>
                <c:pt idx="7">
                  <c:v>0.80819999999999992</c:v>
                </c:pt>
                <c:pt idx="8">
                  <c:v>0.86730000000000007</c:v>
                </c:pt>
                <c:pt idx="9">
                  <c:v>0.86430000000000007</c:v>
                </c:pt>
                <c:pt idx="10">
                  <c:v>0.79159999999999997</c:v>
                </c:pt>
                <c:pt idx="11">
                  <c:v>0.7923</c:v>
                </c:pt>
                <c:pt idx="12">
                  <c:v>0.87470000000000003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9-40D8-B5F8-7E2B0F3FBAF3}"/>
            </c:ext>
          </c:extLst>
        </c:ser>
        <c:ser>
          <c:idx val="1"/>
          <c:order val="1"/>
          <c:tx>
            <c:strRef>
              <c:f>'Back Data graficos'!$C$74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graficos'!$D$74:$P$74</c:f>
              <c:numCache>
                <c:formatCode>0.0%</c:formatCode>
                <c:ptCount val="13"/>
                <c:pt idx="0">
                  <c:v>8.7250554323725055E-2</c:v>
                </c:pt>
                <c:pt idx="1">
                  <c:v>9.873107747105965E-2</c:v>
                </c:pt>
                <c:pt idx="2">
                  <c:v>9.8516834470066039E-2</c:v>
                </c:pt>
                <c:pt idx="3">
                  <c:v>0.12</c:v>
                </c:pt>
                <c:pt idx="4">
                  <c:v>0.11505758260682381</c:v>
                </c:pt>
                <c:pt idx="5">
                  <c:v>8.1900000000000001E-2</c:v>
                </c:pt>
                <c:pt idx="6">
                  <c:v>0.1</c:v>
                </c:pt>
                <c:pt idx="7">
                  <c:v>0.1918</c:v>
                </c:pt>
                <c:pt idx="8">
                  <c:v>0.13269999999999998</c:v>
                </c:pt>
                <c:pt idx="9">
                  <c:v>0.13570000000000002</c:v>
                </c:pt>
                <c:pt idx="10">
                  <c:v>0.2084</c:v>
                </c:pt>
                <c:pt idx="11">
                  <c:v>0.2077</c:v>
                </c:pt>
                <c:pt idx="12">
                  <c:v>0.12529999999999999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9-40D8-B5F8-7E2B0F3FBA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9206016"/>
        <c:axId val="179207552"/>
      </c:barChart>
      <c:dateAx>
        <c:axId val="17920601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9207552"/>
        <c:crosses val="autoZero"/>
        <c:auto val="1"/>
        <c:lblOffset val="100"/>
        <c:baseTimeUnit val="months"/>
      </c:dateAx>
      <c:valAx>
        <c:axId val="1792075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20601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graficos'!$C$83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graficos'!$D$83:$P$83</c:f>
              <c:numCache>
                <c:formatCode>0.0%</c:formatCode>
                <c:ptCount val="13"/>
                <c:pt idx="0">
                  <c:v>0.88006607929515412</c:v>
                </c:pt>
                <c:pt idx="1">
                  <c:v>0.79785570694661612</c:v>
                </c:pt>
                <c:pt idx="2">
                  <c:v>0.7931034482758621</c:v>
                </c:pt>
                <c:pt idx="3">
                  <c:v>0.77276060764798327</c:v>
                </c:pt>
                <c:pt idx="4">
                  <c:v>0.8078852210428088</c:v>
                </c:pt>
                <c:pt idx="5">
                  <c:v>0.75739999999999996</c:v>
                </c:pt>
                <c:pt idx="6">
                  <c:v>0.73760000000000003</c:v>
                </c:pt>
                <c:pt idx="7">
                  <c:v>0.55090000000000006</c:v>
                </c:pt>
                <c:pt idx="8">
                  <c:v>0.69120000000000004</c:v>
                </c:pt>
                <c:pt idx="9">
                  <c:v>0.67890000000000006</c:v>
                </c:pt>
                <c:pt idx="10">
                  <c:v>0.55700000000000005</c:v>
                </c:pt>
                <c:pt idx="11">
                  <c:v>0.46820000000000001</c:v>
                </c:pt>
                <c:pt idx="12">
                  <c:v>0.63129999999999997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9-4BFE-BA9B-86FCAD5FC57E}"/>
            </c:ext>
          </c:extLst>
        </c:ser>
        <c:ser>
          <c:idx val="1"/>
          <c:order val="1"/>
          <c:tx>
            <c:strRef>
              <c:f>'Back Data graficos'!$C$84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graficos'!$D$84:$P$84</c:f>
              <c:numCache>
                <c:formatCode>0.0%</c:formatCode>
                <c:ptCount val="13"/>
                <c:pt idx="0">
                  <c:v>0.11993392070484582</c:v>
                </c:pt>
                <c:pt idx="1">
                  <c:v>0.20214429305338399</c:v>
                </c:pt>
                <c:pt idx="2">
                  <c:v>0.20689655172413796</c:v>
                </c:pt>
                <c:pt idx="3">
                  <c:v>0.22723939235201676</c:v>
                </c:pt>
                <c:pt idx="4">
                  <c:v>0.19211477895719115</c:v>
                </c:pt>
                <c:pt idx="5">
                  <c:v>0.24260000000000001</c:v>
                </c:pt>
                <c:pt idx="6">
                  <c:v>0.26239999999999997</c:v>
                </c:pt>
                <c:pt idx="7">
                  <c:v>0.44909999999999994</c:v>
                </c:pt>
                <c:pt idx="8">
                  <c:v>0.30879999999999996</c:v>
                </c:pt>
                <c:pt idx="9">
                  <c:v>0.3211</c:v>
                </c:pt>
                <c:pt idx="10">
                  <c:v>0.44299999999999995</c:v>
                </c:pt>
                <c:pt idx="11">
                  <c:v>0.53180000000000005</c:v>
                </c:pt>
                <c:pt idx="12">
                  <c:v>0.36869999999999997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9-4BFE-BA9B-86FCAD5FC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316608"/>
        <c:axId val="179318144"/>
      </c:barChart>
      <c:dateAx>
        <c:axId val="1793166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318144"/>
        <c:crosses val="autoZero"/>
        <c:auto val="1"/>
        <c:lblOffset val="100"/>
        <c:baseTimeUnit val="months"/>
      </c:dateAx>
      <c:valAx>
        <c:axId val="1793181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3166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graficos'!$C$100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graficos'!$D$100:$P$100</c:f>
              <c:numCache>
                <c:formatCode>0.0%</c:formatCode>
                <c:ptCount val="13"/>
                <c:pt idx="0">
                  <c:v>0.83397312859884831</c:v>
                </c:pt>
                <c:pt idx="1">
                  <c:v>0.83954530549786854</c:v>
                </c:pt>
                <c:pt idx="2">
                  <c:v>0.71635434412265753</c:v>
                </c:pt>
                <c:pt idx="3">
                  <c:v>0.75115554122326122</c:v>
                </c:pt>
                <c:pt idx="4">
                  <c:v>0.8235355648535565</c:v>
                </c:pt>
                <c:pt idx="5">
                  <c:v>0.65849999999999997</c:v>
                </c:pt>
                <c:pt idx="6">
                  <c:v>0.66449999999999998</c:v>
                </c:pt>
                <c:pt idx="7">
                  <c:v>0.58640000000000003</c:v>
                </c:pt>
                <c:pt idx="8">
                  <c:v>0.71120000000000005</c:v>
                </c:pt>
                <c:pt idx="9">
                  <c:v>0.75060000000000004</c:v>
                </c:pt>
                <c:pt idx="10">
                  <c:v>0.7279000000000001</c:v>
                </c:pt>
                <c:pt idx="11">
                  <c:v>0.67599999999999993</c:v>
                </c:pt>
                <c:pt idx="12">
                  <c:v>0.73719999999999997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D-4035-A5F1-0B5B96D7B10B}"/>
            </c:ext>
          </c:extLst>
        </c:ser>
        <c:ser>
          <c:idx val="1"/>
          <c:order val="1"/>
          <c:tx>
            <c:strRef>
              <c:f>'Back Data graficos'!$C$101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graficos'!$D$101:$P$101</c:f>
              <c:numCache>
                <c:formatCode>0.0%</c:formatCode>
                <c:ptCount val="13"/>
                <c:pt idx="0">
                  <c:v>0.16602687140115163</c:v>
                </c:pt>
                <c:pt idx="1">
                  <c:v>0.16045469450213137</c:v>
                </c:pt>
                <c:pt idx="2">
                  <c:v>0.28364565587734242</c:v>
                </c:pt>
                <c:pt idx="3">
                  <c:v>0.24884445877673866</c:v>
                </c:pt>
                <c:pt idx="4">
                  <c:v>0.1764644351464435</c:v>
                </c:pt>
                <c:pt idx="5">
                  <c:v>0.34149999999999997</c:v>
                </c:pt>
                <c:pt idx="6">
                  <c:v>0.33549999999999996</c:v>
                </c:pt>
                <c:pt idx="7">
                  <c:v>0.41359999999999997</c:v>
                </c:pt>
                <c:pt idx="8">
                  <c:v>0.2888</c:v>
                </c:pt>
                <c:pt idx="9">
                  <c:v>0.24940000000000001</c:v>
                </c:pt>
                <c:pt idx="10">
                  <c:v>0.27210000000000001</c:v>
                </c:pt>
                <c:pt idx="11">
                  <c:v>0.32400000000000001</c:v>
                </c:pt>
                <c:pt idx="12">
                  <c:v>0.26280000000000003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D-4035-A5F1-0B5B96D7B1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758784"/>
        <c:axId val="178760320"/>
      </c:barChart>
      <c:dateAx>
        <c:axId val="17875878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760320"/>
        <c:crosses val="autoZero"/>
        <c:auto val="1"/>
        <c:lblOffset val="100"/>
        <c:baseTimeUnit val="months"/>
      </c:dateAx>
      <c:valAx>
        <c:axId val="1787603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75878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graficos'!$C$95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graficos'!$D$95:$P$95</c:f>
              <c:numCache>
                <c:formatCode>0.0%</c:formatCode>
                <c:ptCount val="13"/>
                <c:pt idx="0">
                  <c:v>0.96354166666666663</c:v>
                </c:pt>
                <c:pt idx="1">
                  <c:v>0.93918341171440789</c:v>
                </c:pt>
                <c:pt idx="2">
                  <c:v>0.91816279325916961</c:v>
                </c:pt>
                <c:pt idx="3">
                  <c:v>0.92932635849258027</c:v>
                </c:pt>
                <c:pt idx="4">
                  <c:v>0.95951585976627718</c:v>
                </c:pt>
                <c:pt idx="5">
                  <c:v>0.94059999999999999</c:v>
                </c:pt>
                <c:pt idx="6">
                  <c:v>0.91790000000000005</c:v>
                </c:pt>
                <c:pt idx="7">
                  <c:v>0.89180000000000004</c:v>
                </c:pt>
                <c:pt idx="8">
                  <c:v>0.94</c:v>
                </c:pt>
                <c:pt idx="9">
                  <c:v>0.9516</c:v>
                </c:pt>
                <c:pt idx="10">
                  <c:v>0.9265000000000001</c:v>
                </c:pt>
                <c:pt idx="11">
                  <c:v>0.89780000000000004</c:v>
                </c:pt>
                <c:pt idx="12">
                  <c:v>0.93010000000000004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A-4B0B-9C5F-49AB8DE81EF0}"/>
            </c:ext>
          </c:extLst>
        </c:ser>
        <c:ser>
          <c:idx val="1"/>
          <c:order val="1"/>
          <c:tx>
            <c:strRef>
              <c:f>'Back Data graficos'!$C$96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graficos'!$D$96:$P$96</c:f>
              <c:numCache>
                <c:formatCode>0.0%</c:formatCode>
                <c:ptCount val="13"/>
                <c:pt idx="0">
                  <c:v>3.6458333333333329E-2</c:v>
                </c:pt>
                <c:pt idx="1">
                  <c:v>6.0816588285592138E-2</c:v>
                </c:pt>
                <c:pt idx="2">
                  <c:v>8.183720674083049E-2</c:v>
                </c:pt>
                <c:pt idx="3">
                  <c:v>7.0673641507419671E-2</c:v>
                </c:pt>
                <c:pt idx="4">
                  <c:v>4.0484140233722876E-2</c:v>
                </c:pt>
                <c:pt idx="5">
                  <c:v>5.9400000000000001E-2</c:v>
                </c:pt>
                <c:pt idx="6">
                  <c:v>8.2100000000000006E-2</c:v>
                </c:pt>
                <c:pt idx="7">
                  <c:v>0.1082</c:v>
                </c:pt>
                <c:pt idx="8">
                  <c:v>0.06</c:v>
                </c:pt>
                <c:pt idx="9">
                  <c:v>4.8399999999999999E-2</c:v>
                </c:pt>
                <c:pt idx="10">
                  <c:v>7.3499999999999996E-2</c:v>
                </c:pt>
                <c:pt idx="11">
                  <c:v>0.10220000000000001</c:v>
                </c:pt>
                <c:pt idx="12">
                  <c:v>6.9900000000000004E-2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A-4B0B-9C5F-49AB8DE81E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967296"/>
        <c:axId val="178968832"/>
      </c:barChart>
      <c:dateAx>
        <c:axId val="17896729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968832"/>
        <c:crosses val="autoZero"/>
        <c:auto val="1"/>
        <c:lblOffset val="100"/>
        <c:baseTimeUnit val="months"/>
      </c:dateAx>
      <c:valAx>
        <c:axId val="1789688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96729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graficos'!$D$105:$P$105</c:f>
              <c:numCache>
                <c:formatCode>0.0%</c:formatCode>
                <c:ptCount val="13"/>
                <c:pt idx="0">
                  <c:v>0.84731707317073179</c:v>
                </c:pt>
                <c:pt idx="1">
                  <c:v>0.82506203473945416</c:v>
                </c:pt>
                <c:pt idx="2">
                  <c:v>0.80338471488627794</c:v>
                </c:pt>
                <c:pt idx="3">
                  <c:v>0.72479622479622485</c:v>
                </c:pt>
                <c:pt idx="4">
                  <c:v>0.9047053744873732</c:v>
                </c:pt>
                <c:pt idx="5">
                  <c:v>0.72519999999999996</c:v>
                </c:pt>
                <c:pt idx="6">
                  <c:v>0.63919999999999999</c:v>
                </c:pt>
                <c:pt idx="7">
                  <c:v>0.51639999999999997</c:v>
                </c:pt>
                <c:pt idx="8">
                  <c:v>0.72439999999999993</c:v>
                </c:pt>
                <c:pt idx="9">
                  <c:v>0.76529999999999998</c:v>
                </c:pt>
                <c:pt idx="10">
                  <c:v>0.54880000000000007</c:v>
                </c:pt>
                <c:pt idx="11">
                  <c:v>0.43009999999999998</c:v>
                </c:pt>
                <c:pt idx="12">
                  <c:v>0.65500000000000003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F-480D-8E14-879B3BDDDCEC}"/>
            </c:ext>
          </c:extLst>
        </c:ser>
        <c:ser>
          <c:idx val="1"/>
          <c:order val="1"/>
          <c:tx>
            <c:strRef>
              <c:f>'Back Data graficos'!$C$106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graficos'!$D$106:$P$106</c:f>
              <c:numCache>
                <c:formatCode>0.0%</c:formatCode>
                <c:ptCount val="13"/>
                <c:pt idx="0">
                  <c:v>0.15268292682926829</c:v>
                </c:pt>
                <c:pt idx="1">
                  <c:v>0.17493796526054592</c:v>
                </c:pt>
                <c:pt idx="2">
                  <c:v>0.19661528511372209</c:v>
                </c:pt>
                <c:pt idx="3">
                  <c:v>0.2752037752037752</c:v>
                </c:pt>
                <c:pt idx="4">
                  <c:v>9.529462551262681E-2</c:v>
                </c:pt>
                <c:pt idx="5">
                  <c:v>0.27479999999999999</c:v>
                </c:pt>
                <c:pt idx="6">
                  <c:v>0.36080000000000001</c:v>
                </c:pt>
                <c:pt idx="7">
                  <c:v>0.48359999999999997</c:v>
                </c:pt>
                <c:pt idx="8">
                  <c:v>0.27560000000000001</c:v>
                </c:pt>
                <c:pt idx="9">
                  <c:v>0.23469999999999999</c:v>
                </c:pt>
                <c:pt idx="10">
                  <c:v>0.45119999999999999</c:v>
                </c:pt>
                <c:pt idx="11">
                  <c:v>0.56990000000000007</c:v>
                </c:pt>
                <c:pt idx="12">
                  <c:v>0.34499999999999997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F-480D-8E14-879B3BDDDC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96960"/>
        <c:axId val="178698496"/>
      </c:barChart>
      <c:dateAx>
        <c:axId val="1786969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98496"/>
        <c:crosses val="autoZero"/>
        <c:auto val="1"/>
        <c:lblOffset val="100"/>
        <c:baseTimeUnit val="months"/>
      </c:dateAx>
      <c:valAx>
        <c:axId val="17869849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969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Aceite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0.93374833259226331</c:v>
                </c:pt>
                <c:pt idx="1">
                  <c:v>0.93812154696132599</c:v>
                </c:pt>
                <c:pt idx="2">
                  <c:v>0.92734578627280628</c:v>
                </c:pt>
                <c:pt idx="3">
                  <c:v>0.92000424944226067</c:v>
                </c:pt>
                <c:pt idx="4">
                  <c:v>0.93286668787782379</c:v>
                </c:pt>
                <c:pt idx="5">
                  <c:v>0.94510000000000005</c:v>
                </c:pt>
                <c:pt idx="6">
                  <c:v>0.92040000000000011</c:v>
                </c:pt>
                <c:pt idx="7">
                  <c:v>0.89659999999999995</c:v>
                </c:pt>
                <c:pt idx="8">
                  <c:v>0.89170000000000005</c:v>
                </c:pt>
                <c:pt idx="9">
                  <c:v>0.89321067893210682</c:v>
                </c:pt>
                <c:pt idx="10">
                  <c:v>0.87650000000000006</c:v>
                </c:pt>
                <c:pt idx="11">
                  <c:v>0.86</c:v>
                </c:pt>
                <c:pt idx="12">
                  <c:v>0.91370000000000007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5-46FF-86FE-892385E17538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6.6251667407736775E-2</c:v>
                </c:pt>
                <c:pt idx="1">
                  <c:v>6.1878453038674029E-2</c:v>
                </c:pt>
                <c:pt idx="2">
                  <c:v>7.2654213727193745E-2</c:v>
                </c:pt>
                <c:pt idx="3">
                  <c:v>7.9995750557739304E-2</c:v>
                </c:pt>
                <c:pt idx="4">
                  <c:v>6.713331212217627E-2</c:v>
                </c:pt>
                <c:pt idx="5">
                  <c:v>5.4900000000000004E-2</c:v>
                </c:pt>
                <c:pt idx="6">
                  <c:v>7.9600000000000004E-2</c:v>
                </c:pt>
                <c:pt idx="7">
                  <c:v>0.10339999999999999</c:v>
                </c:pt>
                <c:pt idx="8">
                  <c:v>0.10830000000000001</c:v>
                </c:pt>
                <c:pt idx="9">
                  <c:v>0.10678932106789321</c:v>
                </c:pt>
                <c:pt idx="10">
                  <c:v>0.1235</c:v>
                </c:pt>
                <c:pt idx="11">
                  <c:v>0.14000000000000001</c:v>
                </c:pt>
                <c:pt idx="12">
                  <c:v>8.6300000000000002E-2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5-46FF-86FE-892385E175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6997120"/>
        <c:axId val="176998656"/>
      </c:barChart>
      <c:dateAx>
        <c:axId val="176997120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6998656"/>
        <c:crosses val="autoZero"/>
        <c:auto val="1"/>
        <c:lblOffset val="100"/>
        <c:baseTimeUnit val="months"/>
      </c:dateAx>
      <c:valAx>
        <c:axId val="1769986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9712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0.87975391498881428</c:v>
                </c:pt>
                <c:pt idx="1">
                  <c:v>0.87036830978079438</c:v>
                </c:pt>
                <c:pt idx="2">
                  <c:v>0.83904183828311296</c:v>
                </c:pt>
                <c:pt idx="3">
                  <c:v>0.84106876729827562</c:v>
                </c:pt>
                <c:pt idx="4">
                  <c:v>0.86916925810750778</c:v>
                </c:pt>
                <c:pt idx="5">
                  <c:v>0.78170000000000006</c:v>
                </c:pt>
                <c:pt idx="6">
                  <c:v>0.78900000000000003</c:v>
                </c:pt>
                <c:pt idx="7">
                  <c:v>0.67079999999999995</c:v>
                </c:pt>
                <c:pt idx="8">
                  <c:v>0.74719999999999998</c:v>
                </c:pt>
                <c:pt idx="9">
                  <c:v>0.74790000000000001</c:v>
                </c:pt>
                <c:pt idx="10">
                  <c:v>0.70650000000000002</c:v>
                </c:pt>
                <c:pt idx="11">
                  <c:v>0.61080000000000001</c:v>
                </c:pt>
                <c:pt idx="12">
                  <c:v>0.7145999999999999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B-473F-AFD9-F3CB14AE011E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0.12024608501118568</c:v>
                </c:pt>
                <c:pt idx="1">
                  <c:v>0.12963169021920551</c:v>
                </c:pt>
                <c:pt idx="2">
                  <c:v>0.16095816171688707</c:v>
                </c:pt>
                <c:pt idx="3">
                  <c:v>0.15893123270172452</c:v>
                </c:pt>
                <c:pt idx="4">
                  <c:v>0.13083074189249222</c:v>
                </c:pt>
                <c:pt idx="5">
                  <c:v>0.21829999999999999</c:v>
                </c:pt>
                <c:pt idx="6">
                  <c:v>0.21100000000000002</c:v>
                </c:pt>
                <c:pt idx="7">
                  <c:v>0.32919999999999999</c:v>
                </c:pt>
                <c:pt idx="8">
                  <c:v>0.25280000000000002</c:v>
                </c:pt>
                <c:pt idx="9">
                  <c:v>0.25209999999999999</c:v>
                </c:pt>
                <c:pt idx="10">
                  <c:v>0.29350000000000004</c:v>
                </c:pt>
                <c:pt idx="11">
                  <c:v>0.38919999999999999</c:v>
                </c:pt>
                <c:pt idx="12">
                  <c:v>0.28539999999999999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B-473F-AFD9-F3CB14AE011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7885952"/>
        <c:axId val="177887488"/>
      </c:barChart>
      <c:dateAx>
        <c:axId val="1778859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7887488"/>
        <c:crosses val="autoZero"/>
        <c:auto val="1"/>
        <c:lblOffset val="100"/>
        <c:baseTimeUnit val="months"/>
      </c:dateAx>
      <c:valAx>
        <c:axId val="1778874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78859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graficos'!$D$56:$P$56</c:f>
              <c:numCache>
                <c:formatCode>0.0%</c:formatCode>
                <c:ptCount val="13"/>
                <c:pt idx="0">
                  <c:v>0.98001776198934287</c:v>
                </c:pt>
                <c:pt idx="1">
                  <c:v>0.96498881431767347</c:v>
                </c:pt>
                <c:pt idx="2">
                  <c:v>0.9697199091597275</c:v>
                </c:pt>
                <c:pt idx="3">
                  <c:v>0.98034632954424739</c:v>
                </c:pt>
                <c:pt idx="4">
                  <c:v>0.96596281121966598</c:v>
                </c:pt>
                <c:pt idx="5">
                  <c:v>1</c:v>
                </c:pt>
                <c:pt idx="6">
                  <c:v>1</c:v>
                </c:pt>
                <c:pt idx="7">
                  <c:v>0.99750000000000005</c:v>
                </c:pt>
                <c:pt idx="8">
                  <c:v>0.97389999999999999</c:v>
                </c:pt>
                <c:pt idx="9">
                  <c:v>0.98909999999999998</c:v>
                </c:pt>
                <c:pt idx="10">
                  <c:v>0.98919999999999997</c:v>
                </c:pt>
                <c:pt idx="11">
                  <c:v>0.98030000000000006</c:v>
                </c:pt>
                <c:pt idx="12">
                  <c:v>0.98769999999999991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C-4624-AAE8-16278FBAB7BF}"/>
            </c:ext>
          </c:extLst>
        </c:ser>
        <c:ser>
          <c:idx val="1"/>
          <c:order val="1"/>
          <c:tx>
            <c:strRef>
              <c:f>'Back Data graficos'!$C$57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graficos'!$D$57:$P$57</c:f>
              <c:numCache>
                <c:formatCode>0.0%</c:formatCode>
                <c:ptCount val="13"/>
                <c:pt idx="0">
                  <c:v>1.9982238010657193E-2</c:v>
                </c:pt>
                <c:pt idx="1">
                  <c:v>3.5011185682326626E-2</c:v>
                </c:pt>
                <c:pt idx="2">
                  <c:v>3.0280090840272521E-2</c:v>
                </c:pt>
                <c:pt idx="3">
                  <c:v>1.9653670455752684E-2</c:v>
                </c:pt>
                <c:pt idx="4">
                  <c:v>3.4037188780334071E-2</c:v>
                </c:pt>
                <c:pt idx="5">
                  <c:v>0</c:v>
                </c:pt>
                <c:pt idx="6">
                  <c:v>0</c:v>
                </c:pt>
                <c:pt idx="7">
                  <c:v>2.5000000000000001E-3</c:v>
                </c:pt>
                <c:pt idx="8">
                  <c:v>2.6099999999999998E-2</c:v>
                </c:pt>
                <c:pt idx="9">
                  <c:v>1.09E-2</c:v>
                </c:pt>
                <c:pt idx="10">
                  <c:v>1.0800000000000001E-2</c:v>
                </c:pt>
                <c:pt idx="11">
                  <c:v>1.9699999999999999E-2</c:v>
                </c:pt>
                <c:pt idx="12">
                  <c:v>1.23E-2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C-4624-AAE8-16278FBAB7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002560"/>
        <c:axId val="178008448"/>
      </c:barChart>
      <c:dateAx>
        <c:axId val="178002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008448"/>
        <c:crosses val="autoZero"/>
        <c:auto val="1"/>
        <c:lblOffset val="100"/>
        <c:baseTimeUnit val="months"/>
      </c:dateAx>
      <c:valAx>
        <c:axId val="178008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02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DE OLIVA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graficos'!$D$51:$P$51</c:f>
              <c:numCache>
                <c:formatCode>0.0%</c:formatCode>
                <c:ptCount val="13"/>
                <c:pt idx="0">
                  <c:v>0.92637969094922734</c:v>
                </c:pt>
                <c:pt idx="1">
                  <c:v>0.91960242959690774</c:v>
                </c:pt>
                <c:pt idx="2">
                  <c:v>0.90288282363257699</c:v>
                </c:pt>
                <c:pt idx="3">
                  <c:v>0.90907148199593968</c:v>
                </c:pt>
                <c:pt idx="4">
                  <c:v>0.90373931623931625</c:v>
                </c:pt>
                <c:pt idx="5">
                  <c:v>0.90720000000000001</c:v>
                </c:pt>
                <c:pt idx="6">
                  <c:v>0.91159999999999997</c:v>
                </c:pt>
                <c:pt idx="7">
                  <c:v>0.86510000000000009</c:v>
                </c:pt>
                <c:pt idx="8">
                  <c:v>0.85819999999999996</c:v>
                </c:pt>
                <c:pt idx="9">
                  <c:v>0.84689999999999999</c:v>
                </c:pt>
                <c:pt idx="10">
                  <c:v>0.84970000000000001</c:v>
                </c:pt>
                <c:pt idx="11">
                  <c:v>0.85530000000000006</c:v>
                </c:pt>
                <c:pt idx="12">
                  <c:v>0.87709999999999999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5-4396-A99B-F167B32BC2C3}"/>
            </c:ext>
          </c:extLst>
        </c:ser>
        <c:ser>
          <c:idx val="1"/>
          <c:order val="1"/>
          <c:tx>
            <c:strRef>
              <c:f>'Back Data graficos'!$C$52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graficos'!$D$52:$P$52</c:f>
              <c:numCache>
                <c:formatCode>0.0%</c:formatCode>
                <c:ptCount val="13"/>
                <c:pt idx="0">
                  <c:v>7.3620309050772617E-2</c:v>
                </c:pt>
                <c:pt idx="1">
                  <c:v>8.0397570403092214E-2</c:v>
                </c:pt>
                <c:pt idx="2">
                  <c:v>9.711717636742298E-2</c:v>
                </c:pt>
                <c:pt idx="3">
                  <c:v>9.0928518004060252E-2</c:v>
                </c:pt>
                <c:pt idx="4">
                  <c:v>9.6260683760683752E-2</c:v>
                </c:pt>
                <c:pt idx="5">
                  <c:v>9.2799999999999994E-2</c:v>
                </c:pt>
                <c:pt idx="6">
                  <c:v>8.8399999999999992E-2</c:v>
                </c:pt>
                <c:pt idx="7">
                  <c:v>0.13489999999999999</c:v>
                </c:pt>
                <c:pt idx="8">
                  <c:v>0.14180000000000001</c:v>
                </c:pt>
                <c:pt idx="9">
                  <c:v>0.15310000000000001</c:v>
                </c:pt>
                <c:pt idx="10">
                  <c:v>0.15029999999999999</c:v>
                </c:pt>
                <c:pt idx="11">
                  <c:v>0.1447</c:v>
                </c:pt>
                <c:pt idx="12">
                  <c:v>0.1229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5-4396-A99B-F167B32BC2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026752"/>
        <c:axId val="178049024"/>
      </c:barChart>
      <c:dateAx>
        <c:axId val="178026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049024"/>
        <c:crosses val="autoZero"/>
        <c:auto val="1"/>
        <c:lblOffset val="100"/>
        <c:baseTimeUnit val="months"/>
      </c:dateAx>
      <c:valAx>
        <c:axId val="1780490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26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graficos'!$D$61:$P$61</c:f>
              <c:numCache>
                <c:formatCode>0.0%</c:formatCode>
                <c:ptCount val="13"/>
                <c:pt idx="0">
                  <c:v>0.9578036534558273</c:v>
                </c:pt>
                <c:pt idx="1">
                  <c:v>0.91917122040072863</c:v>
                </c:pt>
                <c:pt idx="2">
                  <c:v>0.92900492385205535</c:v>
                </c:pt>
                <c:pt idx="3">
                  <c:v>0.89530456852791873</c:v>
                </c:pt>
                <c:pt idx="4">
                  <c:v>0.92223623371164354</c:v>
                </c:pt>
                <c:pt idx="5">
                  <c:v>0.97860000000000003</c:v>
                </c:pt>
                <c:pt idx="6">
                  <c:v>0.9819</c:v>
                </c:pt>
                <c:pt idx="7">
                  <c:v>0.92659999999999998</c:v>
                </c:pt>
                <c:pt idx="8">
                  <c:v>0.87950000000000006</c:v>
                </c:pt>
                <c:pt idx="9">
                  <c:v>0.78650000000000009</c:v>
                </c:pt>
                <c:pt idx="10">
                  <c:v>0.8024</c:v>
                </c:pt>
                <c:pt idx="11">
                  <c:v>0.99390000000000001</c:v>
                </c:pt>
                <c:pt idx="12">
                  <c:v>0.87180000000000002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A-44A4-9520-764F7517B2AA}"/>
            </c:ext>
          </c:extLst>
        </c:ser>
        <c:ser>
          <c:idx val="1"/>
          <c:order val="1"/>
          <c:tx>
            <c:strRef>
              <c:f>'Back Data graficos'!$C$62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graficos'!$D$62:$P$62</c:f>
              <c:numCache>
                <c:formatCode>0.0%</c:formatCode>
                <c:ptCount val="13"/>
                <c:pt idx="0">
                  <c:v>4.2196346544172633E-2</c:v>
                </c:pt>
                <c:pt idx="1">
                  <c:v>8.0828779599271414E-2</c:v>
                </c:pt>
                <c:pt idx="2">
                  <c:v>7.0995076147944577E-2</c:v>
                </c:pt>
                <c:pt idx="3">
                  <c:v>0.10469543147208121</c:v>
                </c:pt>
                <c:pt idx="4">
                  <c:v>7.7763766288356448E-2</c:v>
                </c:pt>
                <c:pt idx="5">
                  <c:v>2.1400000000000002E-2</c:v>
                </c:pt>
                <c:pt idx="6">
                  <c:v>1.8100000000000002E-2</c:v>
                </c:pt>
                <c:pt idx="7">
                  <c:v>7.3399999999999993E-2</c:v>
                </c:pt>
                <c:pt idx="8">
                  <c:v>0.12050000000000001</c:v>
                </c:pt>
                <c:pt idx="9">
                  <c:v>0.21350000000000002</c:v>
                </c:pt>
                <c:pt idx="10">
                  <c:v>0.19760000000000003</c:v>
                </c:pt>
                <c:pt idx="11">
                  <c:v>6.0999999999999995E-3</c:v>
                </c:pt>
                <c:pt idx="12">
                  <c:v>0.12820000000000001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A-44A4-9520-764F7517B2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489600"/>
        <c:axId val="178507776"/>
      </c:barChart>
      <c:dateAx>
        <c:axId val="17848960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07776"/>
        <c:crosses val="autoZero"/>
        <c:auto val="1"/>
        <c:lblOffset val="100"/>
        <c:baseTimeUnit val="months"/>
      </c:dateAx>
      <c:valAx>
        <c:axId val="1785077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48960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0.78743741465634964</c:v>
                </c:pt>
                <c:pt idx="1">
                  <c:v>0.74317250796540746</c:v>
                </c:pt>
                <c:pt idx="2">
                  <c:v>0.7461100976499625</c:v>
                </c:pt>
                <c:pt idx="3">
                  <c:v>0.70935752716531275</c:v>
                </c:pt>
                <c:pt idx="4">
                  <c:v>0.77770498962768864</c:v>
                </c:pt>
                <c:pt idx="5">
                  <c:v>0.72640000000000005</c:v>
                </c:pt>
                <c:pt idx="6">
                  <c:v>0.75709999999999988</c:v>
                </c:pt>
                <c:pt idx="7">
                  <c:v>0.60299999999999998</c:v>
                </c:pt>
                <c:pt idx="8">
                  <c:v>0.74950000000000006</c:v>
                </c:pt>
                <c:pt idx="9">
                  <c:v>0.70609999999999995</c:v>
                </c:pt>
                <c:pt idx="10">
                  <c:v>0.5726</c:v>
                </c:pt>
                <c:pt idx="11">
                  <c:v>0.57030000000000003</c:v>
                </c:pt>
                <c:pt idx="12">
                  <c:v>0.74819999999999998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F-478C-A25A-55B709B6357C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0.21256258534365044</c:v>
                </c:pt>
                <c:pt idx="1">
                  <c:v>0.25682749203459265</c:v>
                </c:pt>
                <c:pt idx="2">
                  <c:v>0.25388990235003756</c:v>
                </c:pt>
                <c:pt idx="3">
                  <c:v>0.29064247283468725</c:v>
                </c:pt>
                <c:pt idx="4">
                  <c:v>0.22229501037231136</c:v>
                </c:pt>
                <c:pt idx="5">
                  <c:v>0.27360000000000001</c:v>
                </c:pt>
                <c:pt idx="6">
                  <c:v>0.2429</c:v>
                </c:pt>
                <c:pt idx="7">
                  <c:v>0.39700000000000002</c:v>
                </c:pt>
                <c:pt idx="8">
                  <c:v>0.2505</c:v>
                </c:pt>
                <c:pt idx="9">
                  <c:v>0.29389999999999999</c:v>
                </c:pt>
                <c:pt idx="10">
                  <c:v>0.4274</c:v>
                </c:pt>
                <c:pt idx="11">
                  <c:v>0.42969999999999997</c:v>
                </c:pt>
                <c:pt idx="12">
                  <c:v>0.25180000000000002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F-478C-A25A-55B709B635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34752"/>
        <c:axId val="178636288"/>
      </c:barChart>
      <c:dateAx>
        <c:axId val="178634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36288"/>
        <c:crosses val="autoZero"/>
        <c:auto val="1"/>
        <c:lblOffset val="100"/>
        <c:baseTimeUnit val="months"/>
      </c:dateAx>
      <c:valAx>
        <c:axId val="1786362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34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 OLIVA VIRGEN Y A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0.9238862771434968</c:v>
                </c:pt>
                <c:pt idx="1">
                  <c:v>0.9111135587619783</c:v>
                </c:pt>
                <c:pt idx="2">
                  <c:v>0.90571987820791644</c:v>
                </c:pt>
                <c:pt idx="3">
                  <c:v>0.89397615782255513</c:v>
                </c:pt>
                <c:pt idx="4">
                  <c:v>0.90444159726670936</c:v>
                </c:pt>
                <c:pt idx="5">
                  <c:v>0.92330000000000001</c:v>
                </c:pt>
                <c:pt idx="6">
                  <c:v>0.90500000000000003</c:v>
                </c:pt>
                <c:pt idx="7">
                  <c:v>0.82989999999999997</c:v>
                </c:pt>
                <c:pt idx="8">
                  <c:v>0.88390000000000002</c:v>
                </c:pt>
                <c:pt idx="9">
                  <c:v>0.88700000000000001</c:v>
                </c:pt>
                <c:pt idx="10">
                  <c:v>0.81940000000000002</c:v>
                </c:pt>
                <c:pt idx="11">
                  <c:v>0.81900000000000006</c:v>
                </c:pt>
                <c:pt idx="12">
                  <c:v>0.88760000000000006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C-4F7D-BB77-A61C69DA094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7.6113722856503238E-2</c:v>
                </c:pt>
                <c:pt idx="1">
                  <c:v>8.8886441238021821E-2</c:v>
                </c:pt>
                <c:pt idx="2">
                  <c:v>9.4280121792083504E-2</c:v>
                </c:pt>
                <c:pt idx="3">
                  <c:v>0.1060238421774449</c:v>
                </c:pt>
                <c:pt idx="4">
                  <c:v>9.5558402733290623E-2</c:v>
                </c:pt>
                <c:pt idx="5">
                  <c:v>7.6700000000000004E-2</c:v>
                </c:pt>
                <c:pt idx="6">
                  <c:v>9.5000000000000001E-2</c:v>
                </c:pt>
                <c:pt idx="7">
                  <c:v>0.17010000000000003</c:v>
                </c:pt>
                <c:pt idx="8">
                  <c:v>0.11609999999999999</c:v>
                </c:pt>
                <c:pt idx="9">
                  <c:v>0.113</c:v>
                </c:pt>
                <c:pt idx="10">
                  <c:v>0.18059999999999998</c:v>
                </c:pt>
                <c:pt idx="11">
                  <c:v>0.18100000000000002</c:v>
                </c:pt>
                <c:pt idx="12">
                  <c:v>0.1124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C-4F7D-BB77-A61C69DA09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520064"/>
        <c:axId val="178521216"/>
      </c:barChart>
      <c:dateAx>
        <c:axId val="1785200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521216"/>
        <c:crosses val="autoZero"/>
        <c:auto val="1"/>
        <c:lblOffset val="100"/>
        <c:baseTimeUnit val="months"/>
      </c:dateAx>
      <c:valAx>
        <c:axId val="1785212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200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0.87689225289403383</c:v>
                </c:pt>
                <c:pt idx="1">
                  <c:v>0.80142808568514112</c:v>
                </c:pt>
                <c:pt idx="2">
                  <c:v>0.79536679536679533</c:v>
                </c:pt>
                <c:pt idx="3">
                  <c:v>0.76433456075749606</c:v>
                </c:pt>
                <c:pt idx="4">
                  <c:v>0.82436945756075086</c:v>
                </c:pt>
                <c:pt idx="5">
                  <c:v>0.75159999999999993</c:v>
                </c:pt>
                <c:pt idx="6">
                  <c:v>0.71829999999999994</c:v>
                </c:pt>
                <c:pt idx="7">
                  <c:v>0.54620000000000002</c:v>
                </c:pt>
                <c:pt idx="8">
                  <c:v>0.69450000000000001</c:v>
                </c:pt>
                <c:pt idx="9">
                  <c:v>0.69319999999999993</c:v>
                </c:pt>
                <c:pt idx="10">
                  <c:v>0.55610000000000004</c:v>
                </c:pt>
                <c:pt idx="11">
                  <c:v>0.46360000000000001</c:v>
                </c:pt>
                <c:pt idx="12">
                  <c:v>0.6341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D-4162-8FDE-C40D0325B9AE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0.12310774710596616</c:v>
                </c:pt>
                <c:pt idx="1">
                  <c:v>0.1985719143148589</c:v>
                </c:pt>
                <c:pt idx="2">
                  <c:v>0.20463320463320461</c:v>
                </c:pt>
                <c:pt idx="3">
                  <c:v>0.23566543924250391</c:v>
                </c:pt>
                <c:pt idx="4">
                  <c:v>0.17563054243924911</c:v>
                </c:pt>
                <c:pt idx="5">
                  <c:v>0.24840000000000001</c:v>
                </c:pt>
                <c:pt idx="6">
                  <c:v>0.28170000000000001</c:v>
                </c:pt>
                <c:pt idx="7">
                  <c:v>0.45380000000000004</c:v>
                </c:pt>
                <c:pt idx="8">
                  <c:v>0.30549999999999999</c:v>
                </c:pt>
                <c:pt idx="9">
                  <c:v>0.30680000000000002</c:v>
                </c:pt>
                <c:pt idx="10">
                  <c:v>0.44390000000000002</c:v>
                </c:pt>
                <c:pt idx="11">
                  <c:v>0.53639999999999999</c:v>
                </c:pt>
                <c:pt idx="12">
                  <c:v>0.36590000000000006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D-4162-8FDE-C40D0325B9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564480"/>
        <c:axId val="178566272"/>
      </c:barChart>
      <c:dateAx>
        <c:axId val="17856448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66272"/>
        <c:crosses val="autoZero"/>
        <c:auto val="1"/>
        <c:lblOffset val="100"/>
        <c:baseTimeUnit val="months"/>
      </c:dateAx>
      <c:valAx>
        <c:axId val="17856627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6448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10.xml><?xml version="1.0" encoding="utf-8"?>
<formControlPr xmlns="http://schemas.microsoft.com/office/spreadsheetml/2009/9/main" objectType="Drop" dropStyle="combo" dx="16" fmlaLink="$N$29" fmlaRange="'Back Data graficos'!$S$104:$S$107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60:$S$63" noThreeD="1" sel="4" val="0"/>
</file>

<file path=xl/ctrlProps/ctrlProp5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6.xml><?xml version="1.0" encoding="utf-8"?>
<formControlPr xmlns="http://schemas.microsoft.com/office/spreadsheetml/2009/9/main" objectType="Drop" dropStyle="combo" dx="16" fmlaLink="$N$29" fmlaRange="'Back Data graficos'!$S$38:$S$41" noThreeD="1" sel="1" val="0"/>
</file>

<file path=xl/ctrlProps/ctrlProp7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8.xml><?xml version="1.0" encoding="utf-8"?>
<formControlPr xmlns="http://schemas.microsoft.com/office/spreadsheetml/2009/9/main" objectType="Drop" dropStyle="combo" dx="16" fmlaLink="$N$29" fmlaRange="'Back Data graficos'!$S$82:$S$85" noThreeD="1" sel="1" val="0"/>
</file>

<file path=xl/ctrlProps/ctrlProp9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onclusiones!A1"/><Relationship Id="rId3" Type="http://schemas.openxmlformats.org/officeDocument/2006/relationships/hyperlink" Target="#'Total Aceite'!A1"/><Relationship Id="rId7" Type="http://schemas.openxmlformats.org/officeDocument/2006/relationships/hyperlink" Target="#'O. Virgen Extra'!A1"/><Relationship Id="rId2" Type="http://schemas.openxmlformats.org/officeDocument/2006/relationships/hyperlink" Target="#'A. Oliva'!A1"/><Relationship Id="rId1" Type="http://schemas.openxmlformats.org/officeDocument/2006/relationships/hyperlink" Target="#Portada!A1"/><Relationship Id="rId6" Type="http://schemas.openxmlformats.org/officeDocument/2006/relationships/hyperlink" Target="#'O. Virgen'!A1"/><Relationship Id="rId5" Type="http://schemas.openxmlformats.org/officeDocument/2006/relationships/hyperlink" Target="#'O. Virgen '!A1"/><Relationship Id="rId10" Type="http://schemas.openxmlformats.org/officeDocument/2006/relationships/image" Target="../media/image3.png"/><Relationship Id="rId4" Type="http://schemas.openxmlformats.org/officeDocument/2006/relationships/hyperlink" Target="#'O. Virgen + Extra'!A1"/><Relationship Id="rId9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27</xdr:row>
      <xdr:rowOff>44899</xdr:rowOff>
    </xdr:to>
    <xdr:pic>
      <xdr:nvPicPr>
        <xdr:cNvPr id="10" name="Imagen 9" descr="De Oliva, Aceite De Oliva, Hoja De Olivo, Planta, Com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99" r="-208"/>
        <a:stretch/>
      </xdr:blipFill>
      <xdr:spPr bwMode="auto">
        <a:xfrm>
          <a:off x="0" y="0"/>
          <a:ext cx="9643382" cy="4821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0</xdr:colOff>
      <xdr:row>11</xdr:row>
      <xdr:rowOff>95250</xdr:rowOff>
    </xdr:from>
    <xdr:to>
      <xdr:col>11</xdr:col>
      <xdr:colOff>581024</xdr:colOff>
      <xdr:row>16</xdr:row>
      <xdr:rowOff>144695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041071"/>
          <a:ext cx="9412060" cy="933910"/>
        </a:xfrm>
        <a:prstGeom prst="rect">
          <a:avLst/>
        </a:prstGeom>
        <a:solidFill>
          <a:schemeClr val="bg1">
            <a:alpha val="46000"/>
          </a:schemeClr>
        </a:solidFill>
        <a:ln>
          <a:noFill/>
        </a:ln>
        <a:effectLst/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800" b="1">
            <a:solidFill>
              <a:sysClr val="windowText" lastClr="000000"/>
            </a:solidFill>
            <a:latin typeface="Verdana" pitchFamily="34" charset="0"/>
          </a:endParaRPr>
        </a:p>
      </xdr:txBody>
    </xdr:sp>
    <xdr:clientData/>
  </xdr:twoCellAnchor>
  <xdr:twoCellAnchor>
    <xdr:from>
      <xdr:col>4</xdr:col>
      <xdr:colOff>19050</xdr:colOff>
      <xdr:row>13</xdr:row>
      <xdr:rowOff>180975</xdr:rowOff>
    </xdr:from>
    <xdr:to>
      <xdr:col>7</xdr:col>
      <xdr:colOff>652627</xdr:colOff>
      <xdr:row>17</xdr:row>
      <xdr:rowOff>44012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067050" y="2657475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julio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303120</xdr:colOff>
      <xdr:row>1</xdr:row>
      <xdr:rowOff>2428</xdr:rowOff>
    </xdr:from>
    <xdr:to>
      <xdr:col>4</xdr:col>
      <xdr:colOff>315120</xdr:colOff>
      <xdr:row>5</xdr:row>
      <xdr:rowOff>107421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183403"/>
          <a:ext cx="3212400" cy="828893"/>
        </a:xfrm>
        <a:prstGeom prst="rect">
          <a:avLst/>
        </a:prstGeom>
      </xdr:spPr>
    </xdr:pic>
    <xdr:clientData/>
  </xdr:twoCellAnchor>
  <xdr:twoCellAnchor editAs="oneCell">
    <xdr:from>
      <xdr:col>8</xdr:col>
      <xdr:colOff>753970</xdr:colOff>
      <xdr:row>0</xdr:row>
      <xdr:rowOff>104028</xdr:rowOff>
    </xdr:from>
    <xdr:to>
      <xdr:col>12</xdr:col>
      <xdr:colOff>66004</xdr:colOff>
      <xdr:row>3</xdr:row>
      <xdr:rowOff>141070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54770" y="104028"/>
          <a:ext cx="2512434" cy="579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ACEITE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623644</xdr:colOff>
      <xdr:row>5</xdr:row>
      <xdr:rowOff>119117</xdr:rowOff>
    </xdr:from>
    <xdr:to>
      <xdr:col>8</xdr:col>
      <xdr:colOff>642733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23644" y="1602296"/>
          <a:ext cx="6591339" cy="556935"/>
          <a:chOff x="1197672" y="1465430"/>
          <a:chExt cx="6441281" cy="597529"/>
        </a:xfrm>
        <a:solidFill>
          <a:srgbClr val="4C8C2B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623644</xdr:colOff>
      <xdr:row>24</xdr:row>
      <xdr:rowOff>81763</xdr:rowOff>
    </xdr:from>
    <xdr:to>
      <xdr:col>8</xdr:col>
      <xdr:colOff>642733</xdr:colOff>
      <xdr:row>27</xdr:row>
      <xdr:rowOff>67197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23644" y="5184442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</a:t>
            </a:r>
          </a:p>
        </xdr:txBody>
      </xdr:sp>
    </xdr:grpSp>
    <xdr:clientData/>
  </xdr:twoCellAnchor>
  <xdr:twoCellAnchor>
    <xdr:from>
      <xdr:col>0</xdr:col>
      <xdr:colOff>623644</xdr:colOff>
      <xdr:row>9</xdr:row>
      <xdr:rowOff>75452</xdr:rowOff>
    </xdr:from>
    <xdr:to>
      <xdr:col>8</xdr:col>
      <xdr:colOff>642733</xdr:colOff>
      <xdr:row>12</xdr:row>
      <xdr:rowOff>60886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23644" y="2320631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Aceite</a:t>
            </a:r>
          </a:p>
        </xdr:txBody>
      </xdr:sp>
    </xdr:grpSp>
    <xdr:clientData/>
  </xdr:twoCellAnchor>
  <xdr:twoCellAnchor>
    <xdr:from>
      <xdr:col>0</xdr:col>
      <xdr:colOff>623644</xdr:colOff>
      <xdr:row>13</xdr:row>
      <xdr:rowOff>31786</xdr:rowOff>
    </xdr:from>
    <xdr:to>
      <xdr:col>8</xdr:col>
      <xdr:colOff>642733</xdr:colOff>
      <xdr:row>16</xdr:row>
      <xdr:rowOff>7695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23644" y="3038965"/>
          <a:ext cx="659133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de Oliva Virgen + Virgen Extra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623644</xdr:colOff>
      <xdr:row>16</xdr:row>
      <xdr:rowOff>169095</xdr:rowOff>
    </xdr:from>
    <xdr:to>
      <xdr:col>8</xdr:col>
      <xdr:colOff>642733</xdr:colOff>
      <xdr:row>19</xdr:row>
      <xdr:rowOff>154529</xdr:rowOff>
    </xdr:to>
    <xdr:grpSp>
      <xdr:nvGrpSpPr>
        <xdr:cNvPr id="26" name="25 Grup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23644" y="3747774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27" name="26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29" name="28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9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7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</a:t>
            </a:r>
          </a:p>
        </xdr:txBody>
      </xdr:sp>
    </xdr:grpSp>
    <xdr:clientData/>
  </xdr:twoCellAnchor>
  <xdr:twoCellAnchor>
    <xdr:from>
      <xdr:col>0</xdr:col>
      <xdr:colOff>637251</xdr:colOff>
      <xdr:row>20</xdr:row>
      <xdr:rowOff>125429</xdr:rowOff>
    </xdr:from>
    <xdr:to>
      <xdr:col>8</xdr:col>
      <xdr:colOff>656340</xdr:colOff>
      <xdr:row>23</xdr:row>
      <xdr:rowOff>110863</xdr:rowOff>
    </xdr:to>
    <xdr:grpSp>
      <xdr:nvGrpSpPr>
        <xdr:cNvPr id="31" name="30 Grup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251" y="4466108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2" name="3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4" name="3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3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32 CuadroTexto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 Extra</a:t>
            </a:r>
          </a:p>
        </xdr:txBody>
      </xdr:sp>
    </xdr:grpSp>
    <xdr:clientData/>
  </xdr:twoCellAnchor>
  <xdr:twoCellAnchor>
    <xdr:from>
      <xdr:col>0</xdr:col>
      <xdr:colOff>623644</xdr:colOff>
      <xdr:row>28</xdr:row>
      <xdr:rowOff>38100</xdr:rowOff>
    </xdr:from>
    <xdr:to>
      <xdr:col>8</xdr:col>
      <xdr:colOff>642733</xdr:colOff>
      <xdr:row>31</xdr:row>
      <xdr:rowOff>23534</xdr:rowOff>
    </xdr:to>
    <xdr:grpSp>
      <xdr:nvGrpSpPr>
        <xdr:cNvPr id="36" name="35 Grup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623644" y="5902779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7" name="36 Grupo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9" name="38 Rectángulo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40" name="39 Conector recto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37 CuadroTexto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 editAs="oneCell">
    <xdr:from>
      <xdr:col>6</xdr:col>
      <xdr:colOff>625663</xdr:colOff>
      <xdr:row>0</xdr:row>
      <xdr:rowOff>387350</xdr:rowOff>
    </xdr:from>
    <xdr:to>
      <xdr:col>8</xdr:col>
      <xdr:colOff>574489</xdr:colOff>
      <xdr:row>1</xdr:row>
      <xdr:rowOff>98321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563" y="387350"/>
          <a:ext cx="1549026" cy="425346"/>
        </a:xfrm>
        <a:prstGeom prst="rect">
          <a:avLst/>
        </a:prstGeom>
      </xdr:spPr>
    </xdr:pic>
    <xdr:clientData/>
  </xdr:twoCellAnchor>
  <xdr:twoCellAnchor editAs="oneCell">
    <xdr:from>
      <xdr:col>6</xdr:col>
      <xdr:colOff>572181</xdr:colOff>
      <xdr:row>0</xdr:row>
      <xdr:rowOff>0</xdr:rowOff>
    </xdr:from>
    <xdr:to>
      <xdr:col>8</xdr:col>
      <xdr:colOff>635577</xdr:colOff>
      <xdr:row>0</xdr:row>
      <xdr:rowOff>378976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68081" y="0"/>
          <a:ext cx="1663596" cy="378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177800</xdr:rowOff>
    </xdr:from>
    <xdr:to>
      <xdr:col>17</xdr:col>
      <xdr:colOff>609600</xdr:colOff>
      <xdr:row>24</xdr:row>
      <xdr:rowOff>292100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TOTAL ACEITE ENVASADO(Doméstico)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DE OLIVA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3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9458" name="Drop Dow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3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160338</xdr:rowOff>
    </xdr:from>
    <xdr:to>
      <xdr:col>17</xdr:col>
      <xdr:colOff>609600</xdr:colOff>
      <xdr:row>24</xdr:row>
      <xdr:rowOff>285750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OLIVA VIRGEN Y A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138907</xdr:colOff>
      <xdr:row>30</xdr:row>
      <xdr:rowOff>37306</xdr:rowOff>
    </xdr:from>
    <xdr:to>
      <xdr:col>19</xdr:col>
      <xdr:colOff>278607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5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5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76200</xdr:rowOff>
    </xdr:from>
    <xdr:to>
      <xdr:col>9</xdr:col>
      <xdr:colOff>766764</xdr:colOff>
      <xdr:row>49</xdr:row>
      <xdr:rowOff>25400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1505" name="Drop Dow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1506" name="Drop Dow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 editAs="oneCell">
    <xdr:from>
      <xdr:col>11</xdr:col>
      <xdr:colOff>438150</xdr:colOff>
      <xdr:row>0</xdr:row>
      <xdr:rowOff>146051</xdr:rowOff>
    </xdr:from>
    <xdr:to>
      <xdr:col>12</xdr:col>
      <xdr:colOff>637615</xdr:colOff>
      <xdr:row>2</xdr:row>
      <xdr:rowOff>45490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820150" y="146051"/>
          <a:ext cx="1038225" cy="283614"/>
        </a:xfrm>
        <a:prstGeom prst="rect">
          <a:avLst/>
        </a:prstGeom>
      </xdr:spPr>
    </xdr:pic>
    <xdr:clientData/>
  </xdr:twoCellAnchor>
  <xdr:twoCellAnchor editAs="oneCell">
    <xdr:from>
      <xdr:col>0</xdr:col>
      <xdr:colOff>726281</xdr:colOff>
      <xdr:row>1</xdr:row>
      <xdr:rowOff>59532</xdr:rowOff>
    </xdr:from>
    <xdr:to>
      <xdr:col>3</xdr:col>
      <xdr:colOff>140735</xdr:colOff>
      <xdr:row>4</xdr:row>
      <xdr:rowOff>1769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" y="250032"/>
          <a:ext cx="1800000" cy="513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214656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7469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400" b="1">
            <a:solidFill>
              <a:sysClr val="windowText" lastClr="000000"/>
            </a:solidFill>
            <a:latin typeface="Verdana" pitchFamily="34" charset="0"/>
          </a:endParaRP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"/>
  <sheetViews>
    <sheetView showGridLines="0" showRowColHeaders="0" tabSelected="1" zoomScale="70" zoomScaleNormal="70"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3:R188"/>
  <sheetViews>
    <sheetView showGridLines="0" zoomScale="85" zoomScaleNormal="85" workbookViewId="0">
      <pane xSplit="3" ySplit="5" topLeftCell="J6" activePane="bottomRight" state="frozen"/>
      <selection pane="topRight" activeCell="U51" sqref="U51"/>
      <selection pane="bottomLeft" activeCell="U51" sqref="U51"/>
      <selection pane="bottomRight" activeCell="U51" sqref="U51"/>
    </sheetView>
  </sheetViews>
  <sheetFormatPr baseColWidth="10" defaultColWidth="11.42578125" defaultRowHeight="15.75" x14ac:dyDescent="0.25"/>
  <cols>
    <col min="1" max="1" width="25.140625" style="2" customWidth="1"/>
    <col min="2" max="2" width="32.5703125" style="5" customWidth="1"/>
    <col min="3" max="3" width="23.42578125" style="2" bestFit="1" customWidth="1"/>
    <col min="4" max="8" width="13.5703125" style="2" customWidth="1"/>
    <col min="9" max="9" width="16.42578125" style="2" customWidth="1"/>
    <col min="10" max="10" width="15" style="2" customWidth="1"/>
    <col min="11" max="11" width="16.85546875" style="2" customWidth="1"/>
    <col min="12" max="12" width="16.42578125" style="2" customWidth="1"/>
    <col min="13" max="16" width="13.5703125" style="2" customWidth="1"/>
    <col min="17" max="16384" width="11.42578125" style="2"/>
  </cols>
  <sheetData>
    <row r="3" spans="1:18" ht="36.75" customHeight="1" x14ac:dyDescent="0.25"/>
    <row r="4" spans="1:18" ht="36.75" customHeight="1" x14ac:dyDescent="0.25"/>
    <row r="5" spans="1:18" ht="36.75" customHeight="1" thickBot="1" x14ac:dyDescent="0.3">
      <c r="A5" s="4"/>
      <c r="B5" s="4"/>
      <c r="D5" s="58" cm="1">
        <f t="array" ref="D5">INDEX('Back data'!$A$4:$AO$4,MAX(IF('Back data'!$A$4:$AO$4&lt;&gt;"",COLUMN('Back data'!$A$4:$AO$4)))-D6)</f>
        <v>45474</v>
      </c>
      <c r="E5" s="58" cm="1">
        <f t="array" ref="E5">INDEX('Back data'!$A$4:$AO$4,MAX(IF('Back data'!$A$4:$AO$4&lt;&gt;"",COLUMN('Back data'!$A$4:$AO$4)))-E6)</f>
        <v>45505</v>
      </c>
      <c r="F5" s="58" cm="1">
        <f t="array" ref="F5">INDEX('Back data'!$A$4:$AO$4,MAX(IF('Back data'!$A$4:$AO$4&lt;&gt;"",COLUMN('Back data'!$A$4:$AO$4)))-F6)</f>
        <v>45536</v>
      </c>
      <c r="G5" s="58" cm="1">
        <f t="array" ref="G5">INDEX('Back data'!$A$4:$AO$4,MAX(IF('Back data'!$A$4:$AO$4&lt;&gt;"",COLUMN('Back data'!$A$4:$AO$4)))-G6)</f>
        <v>45566</v>
      </c>
      <c r="H5" s="58" cm="1">
        <f t="array" ref="H5">INDEX('Back data'!$A$4:$AO$4,MAX(IF('Back data'!$A$4:$AO$4&lt;&gt;"",COLUMN('Back data'!$A$4:$AO$4)))-H6)</f>
        <v>45597</v>
      </c>
      <c r="I5" s="58" cm="1">
        <f t="array" ref="I5">INDEX('Back data'!$A$4:$AO$4,MAX(IF('Back data'!$A$4:$AO$4&lt;&gt;"",COLUMN('Back data'!$A$4:$AO$4)))-I6)</f>
        <v>45627</v>
      </c>
      <c r="J5" s="58" cm="1">
        <f t="array" ref="J5">INDEX('Back data'!$A$4:$AO$4,MAX(IF('Back data'!$A$4:$AO$4&lt;&gt;"",COLUMN('Back data'!$A$4:$AO$4)))-J6)</f>
        <v>45658</v>
      </c>
      <c r="K5" s="58" cm="1">
        <f t="array" ref="K5">INDEX('Back data'!$A$4:$AO$4,MAX(IF('Back data'!$A$4:$AO$4&lt;&gt;"",COLUMN('Back data'!$A$4:$AO$4)))-K6)</f>
        <v>45689</v>
      </c>
      <c r="L5" s="58" cm="1">
        <f t="array" ref="L5">INDEX('Back data'!$A$4:$AO$4,MAX(IF('Back data'!$A$4:$AO$4&lt;&gt;"",COLUMN('Back data'!$A$4:$AO$4)))-L6)</f>
        <v>45717</v>
      </c>
      <c r="M5" s="58" cm="1">
        <f t="array" ref="M5">INDEX('Back data'!$A$4:$AO$4,MAX(IF('Back data'!$A$4:$AO$4&lt;&gt;"",COLUMN('Back data'!$A$4:$AO$4)))-M6)</f>
        <v>45748</v>
      </c>
      <c r="N5" s="58" cm="1">
        <f t="array" ref="N5">INDEX('Back data'!$A$4:$AO$4,MAX(IF('Back data'!$A$4:$AO$4&lt;&gt;"",COLUMN('Back data'!$A$4:$AO$4)))-N6)</f>
        <v>45778</v>
      </c>
      <c r="O5" s="58" cm="1">
        <f t="array" ref="O5">INDEX('Back data'!$A$4:$AO$4,MAX(IF('Back data'!$A$4:$AO$4&lt;&gt;"",COLUMN('Back data'!$A$4:$AO$4)))-O6)</f>
        <v>45809</v>
      </c>
      <c r="P5" s="58" cm="1">
        <f t="array" ref="P5">INDEX('Back data'!$A$4:$AO$4,MAX(IF('Back data'!$A$4:$AO$4&lt;&gt;"",COLUMN('Back data'!$A$4:$AO$4)))-P6)</f>
        <v>45839</v>
      </c>
    </row>
    <row r="6" spans="1:18" x14ac:dyDescent="0.25">
      <c r="D6" s="2">
        <v>12</v>
      </c>
      <c r="E6" s="2">
        <v>11</v>
      </c>
      <c r="F6" s="2">
        <v>10</v>
      </c>
      <c r="G6" s="2">
        <v>9</v>
      </c>
      <c r="H6" s="2">
        <v>8</v>
      </c>
      <c r="I6" s="2">
        <v>7</v>
      </c>
      <c r="J6" s="2">
        <v>6</v>
      </c>
      <c r="K6" s="2">
        <v>5</v>
      </c>
      <c r="L6" s="2">
        <v>4</v>
      </c>
      <c r="M6" s="2">
        <v>3</v>
      </c>
      <c r="N6" s="2">
        <v>2</v>
      </c>
      <c r="O6" s="2">
        <v>1</v>
      </c>
      <c r="P6" s="2">
        <v>0</v>
      </c>
    </row>
    <row r="7" spans="1:18" x14ac:dyDescent="0.25">
      <c r="A7" s="6"/>
      <c r="B7" s="7"/>
      <c r="C7" s="8" t="s">
        <v>37</v>
      </c>
      <c r="D7" s="9" cm="1">
        <f t="array" ref="D7">INDEX('Back data'!$A57:$BA57,,MAX(IF('Back data'!$A57:$BA57&lt;&gt;"",COLUMN('Back data'!$A57:$BA57)))-D$6)+INDEX('Back data'!$A58:$BA58,,MAX(IF('Back data'!$A58:$BA$58&lt;&gt;"",COLUMN('Back data'!$A58:$BA58)))-D$6)</f>
        <v>89.96</v>
      </c>
      <c r="E7" s="9" cm="1">
        <f t="array" ref="E7">INDEX('Back data'!$A57:$BA57,,MAX(IF('Back data'!$A57:$BA57&lt;&gt;"",COLUMN('Back data'!$A57:$BA57)))-E$6)+INDEX('Back data'!$A58:$BA58,,MAX(IF('Back data'!$A58:$BA$58&lt;&gt;"",COLUMN('Back data'!$A58:$BA58)))-E$6)</f>
        <v>90.5</v>
      </c>
      <c r="F7" s="9" cm="1">
        <f t="array" ref="F7">INDEX('Back data'!$A57:$BA57,,MAX(IF('Back data'!$A57:$BA57&lt;&gt;"",COLUMN('Back data'!$A57:$BA57)))-F$6)+INDEX('Back data'!$A58:$BA58,,MAX(IF('Back data'!$A58:$BA$58&lt;&gt;"",COLUMN('Back data'!$A58:$BA58)))-F$6)</f>
        <v>92.08</v>
      </c>
      <c r="G7" s="9" cm="1">
        <f t="array" ref="G7">INDEX('Back data'!$A57:$BA57,,MAX(IF('Back data'!$A57:$BA57&lt;&gt;"",COLUMN('Back data'!$A57:$BA57)))-G$6)+INDEX('Back data'!$A58:$BA58,,MAX(IF('Back data'!$A58:$BA$58&lt;&gt;"",COLUMN('Back data'!$A58:$BA58)))-G$6)</f>
        <v>94.13</v>
      </c>
      <c r="H7" s="9" cm="1">
        <f t="array" ref="H7">INDEX('Back data'!$A57:$BA57,,MAX(IF('Back data'!$A57:$BA57&lt;&gt;"",COLUMN('Back data'!$A57:$BA57)))-H$6)+INDEX('Back data'!$A58:$BA58,,MAX(IF('Back data'!$A58:$BA$58&lt;&gt;"",COLUMN('Back data'!$A58:$BA58)))-H$6)</f>
        <v>94.289999999999992</v>
      </c>
      <c r="I7" s="9" cm="1">
        <f t="array" ref="I7">INDEX('Back data'!$A57:$BA57,,MAX(IF('Back data'!$A57:$BA57&lt;&gt;"",COLUMN('Back data'!$A57:$BA57)))-I$6)+INDEX('Back data'!$A58:$BA58,,MAX(IF('Back data'!$A58:$BA$58&lt;&gt;"",COLUMN('Back data'!$A58:$BA58)))-I$6)</f>
        <v>100</v>
      </c>
      <c r="J7" s="9" cm="1">
        <f t="array" ref="J7">INDEX('Back data'!$A57:$BA57,,MAX(IF('Back data'!$A57:$BA57&lt;&gt;"",COLUMN('Back data'!$A57:$BA57)))-J$6)+INDEX('Back data'!$A58:$BA58,,MAX(IF('Back data'!$A58:$BA$58&lt;&gt;"",COLUMN('Back data'!$A58:$BA58)))-J$6)</f>
        <v>100</v>
      </c>
      <c r="K7" s="9" cm="1">
        <f t="array" ref="K7">INDEX('Back data'!$A57:$BA57,,MAX(IF('Back data'!$A57:$BA57&lt;&gt;"",COLUMN('Back data'!$A57:$BA57)))-K$6)+INDEX('Back data'!$A58:$BA58,,MAX(IF('Back data'!$A58:$BA$58&lt;&gt;"",COLUMN('Back data'!$A58:$BA58)))-K$6)</f>
        <v>100</v>
      </c>
      <c r="L7" s="9" cm="1">
        <f t="array" ref="L7">INDEX('Back data'!$A57:$BA57,,MAX(IF('Back data'!$A57:$BA57&lt;&gt;"",COLUMN('Back data'!$A57:$BA57)))-L$6)+INDEX('Back data'!$A58:$BA58,,MAX(IF('Back data'!$A58:$BA$58&lt;&gt;"",COLUMN('Back data'!$A58:$BA58)))-L$6)</f>
        <v>100</v>
      </c>
      <c r="M7" s="9" cm="1">
        <f t="array" ref="M7">INDEX('Back data'!$A57:$BA57,,MAX(IF('Back data'!$A57:$BA57&lt;&gt;"",COLUMN('Back data'!$A57:$BA57)))-M$6)+INDEX('Back data'!$A58:$BA58,,MAX(IF('Back data'!$A58:$BA$58&lt;&gt;"",COLUMN('Back data'!$A58:$BA58)))-M$6)</f>
        <v>100.00999999999999</v>
      </c>
      <c r="N7" s="9" cm="1">
        <f t="array" ref="N7">INDEX('Back data'!$A57:$BA57,,MAX(IF('Back data'!$A57:$BA57&lt;&gt;"",COLUMN('Back data'!$A57:$BA57)))-N$6)+INDEX('Back data'!$A58:$BA58,,MAX(IF('Back data'!$A58:$BA$58&lt;&gt;"",COLUMN('Back data'!$A58:$BA58)))-N$6)</f>
        <v>100</v>
      </c>
      <c r="O7" s="9" cm="1">
        <f t="array" ref="O7">INDEX('Back data'!$A57:$BA57,,MAX(IF('Back data'!$A57:$BA57&lt;&gt;"",COLUMN('Back data'!$A57:$BA57)))-O$6)+INDEX('Back data'!$A58:$BA58,,MAX(IF('Back data'!$A58:$BA$58&lt;&gt;"",COLUMN('Back data'!$A58:$BA58)))-O$6)</f>
        <v>100</v>
      </c>
      <c r="P7" s="62" cm="1">
        <f t="array" ref="P7">INDEX('Back data'!$A57:$BA57,,MAX(IF('Back data'!$A57:$BA57&lt;&gt;"",COLUMN('Back data'!$A57:$BA57)))-P$6)+INDEX('Back data'!$A58:$BA58,,MAX(IF('Back data'!$A58:$BA$58&lt;&gt;"",COLUMN('Back data'!$A58:$BA58)))-P$6)</f>
        <v>100</v>
      </c>
    </row>
    <row r="8" spans="1:18" x14ac:dyDescent="0.25">
      <c r="A8" s="24" t="s">
        <v>38</v>
      </c>
      <c r="B8" s="25" t="s">
        <v>38</v>
      </c>
      <c r="C8" s="10" t="s">
        <v>39</v>
      </c>
      <c r="D8" s="11" cm="1">
        <f t="array" ref="D8">INDEX('Back data'!$A$57:$BA$57,,MAX(IF('Back data'!$A$57:$BA$57&lt;&gt;"",COLUMN('Back data'!$A$57:$BA$57)))-D$6)/D7</f>
        <v>0.93374833259226331</v>
      </c>
      <c r="E8" s="11" cm="1">
        <f t="array" ref="E8">INDEX('Back data'!$A$57:$BA$57,,MAX(IF('Back data'!$A$57:$BA$57&lt;&gt;"",COLUMN('Back data'!$A$57:$BA$57)))-E$6)/E7</f>
        <v>0.93812154696132599</v>
      </c>
      <c r="F8" s="11" cm="1">
        <f t="array" ref="F8">INDEX('Back data'!$A$57:$BA$57,,MAX(IF('Back data'!$A$57:$BA$57&lt;&gt;"",COLUMN('Back data'!$A$57:$BA$57)))-F$6)/F7</f>
        <v>0.92734578627280628</v>
      </c>
      <c r="G8" s="11" cm="1">
        <f t="array" ref="G8">INDEX('Back data'!$A$57:$BA$57,,MAX(IF('Back data'!$A$57:$BA$57&lt;&gt;"",COLUMN('Back data'!$A$57:$BA$57)))-G$6)/G7</f>
        <v>0.92000424944226067</v>
      </c>
      <c r="H8" s="11" cm="1">
        <f t="array" ref="H8">INDEX('Back data'!$A$57:$BA$57,,MAX(IF('Back data'!$A$57:$BA$57&lt;&gt;"",COLUMN('Back data'!$A$57:$BA$57)))-H$6)/H7</f>
        <v>0.93286668787782379</v>
      </c>
      <c r="I8" s="11" cm="1">
        <f t="array" ref="I8">INDEX('Back data'!$A$57:$BA$57,,MAX(IF('Back data'!$A$57:$BA$57&lt;&gt;"",COLUMN('Back data'!$A$57:$BA$57)))-I$6)/I7</f>
        <v>0.94510000000000005</v>
      </c>
      <c r="J8" s="11" cm="1">
        <f t="array" ref="J8">INDEX('Back data'!$A$57:$BA$57,,MAX(IF('Back data'!$A$57:$BA$57&lt;&gt;"",COLUMN('Back data'!$A$57:$BA$57)))-J$6)/J7</f>
        <v>0.92040000000000011</v>
      </c>
      <c r="K8" s="11" cm="1">
        <f t="array" ref="K8">INDEX('Back data'!$A$57:$BA$57,,MAX(IF('Back data'!$A$57:$BA$57&lt;&gt;"",COLUMN('Back data'!$A$57:$BA$57)))-K$6)/K7</f>
        <v>0.89659999999999995</v>
      </c>
      <c r="L8" s="11" cm="1">
        <f t="array" ref="L8">INDEX('Back data'!$A$57:$BA$57,,MAX(IF('Back data'!$A$57:$BA$57&lt;&gt;"",COLUMN('Back data'!$A$57:$BA$57)))-L$6)/L7</f>
        <v>0.89170000000000005</v>
      </c>
      <c r="M8" s="11" cm="1">
        <f t="array" ref="M8">INDEX('Back data'!$A$57:$BA$57,,MAX(IF('Back data'!$A$57:$BA$57&lt;&gt;"",COLUMN('Back data'!$A$57:$BA$57)))-M$6)/M7</f>
        <v>0.89321067893210682</v>
      </c>
      <c r="N8" s="11" cm="1">
        <f t="array" ref="N8">INDEX('Back data'!$A$57:$BA$57,,MAX(IF('Back data'!$A$57:$BA$57&lt;&gt;"",COLUMN('Back data'!$A$57:$BA$57)))-N$6)/N7</f>
        <v>0.87650000000000006</v>
      </c>
      <c r="O8" s="11" cm="1">
        <f t="array" ref="O8">INDEX('Back data'!$A$57:$BA$57,,MAX(IF('Back data'!$A$57:$BA$57&lt;&gt;"",COLUMN('Back data'!$A$57:$BA$57)))-O$6)/O7</f>
        <v>0.86</v>
      </c>
      <c r="P8" s="11" cm="1">
        <f t="array" ref="P8">INDEX('Back data'!$A$57:$BA$57,,MAX(IF('Back data'!$A$57:$BA$57&lt;&gt;"",COLUMN('Back data'!$A$57:$BA$57)))-P$6)/P7</f>
        <v>0.91370000000000007</v>
      </c>
    </row>
    <row r="9" spans="1:18" x14ac:dyDescent="0.25">
      <c r="A9" s="24" t="s">
        <v>38</v>
      </c>
      <c r="B9" s="25" t="s">
        <v>38</v>
      </c>
      <c r="C9" s="10" t="s">
        <v>40</v>
      </c>
      <c r="D9" s="11" cm="1">
        <f t="array" ref="D9">INDEX('Back data'!$A$58:$BA$58,,MAX(IF('Back data'!$A$58:$BA$58&lt;&gt;"",COLUMN('Back data'!$A$58:$BA$58)))-D$6)/D7</f>
        <v>6.6251667407736775E-2</v>
      </c>
      <c r="E9" s="11" cm="1">
        <f t="array" ref="E9">INDEX('Back data'!$A$58:$BA$58,,MAX(IF('Back data'!$A$58:$BA$58&lt;&gt;"",COLUMN('Back data'!$A$58:$BA$58)))-E$6)/E7</f>
        <v>6.1878453038674029E-2</v>
      </c>
      <c r="F9" s="11" cm="1">
        <f t="array" ref="F9">INDEX('Back data'!$A$58:$BA$58,,MAX(IF('Back data'!$A$58:$BA$58&lt;&gt;"",COLUMN('Back data'!$A$58:$BA$58)))-F$6)/F7</f>
        <v>7.2654213727193745E-2</v>
      </c>
      <c r="G9" s="11" cm="1">
        <f t="array" ref="G9">INDEX('Back data'!$A$58:$BA$58,,MAX(IF('Back data'!$A$58:$BA$58&lt;&gt;"",COLUMN('Back data'!$A$58:$BA$58)))-G$6)/G7</f>
        <v>7.9995750557739304E-2</v>
      </c>
      <c r="H9" s="11" cm="1">
        <f t="array" ref="H9">INDEX('Back data'!$A$58:$BA$58,,MAX(IF('Back data'!$A$58:$BA$58&lt;&gt;"",COLUMN('Back data'!$A$58:$BA$58)))-H$6)/H7</f>
        <v>6.713331212217627E-2</v>
      </c>
      <c r="I9" s="11" cm="1">
        <f t="array" ref="I9">INDEX('Back data'!$A$58:$BA$58,,MAX(IF('Back data'!$A$58:$BA$58&lt;&gt;"",COLUMN('Back data'!$A$58:$BA$58)))-I$6)/I7</f>
        <v>5.4900000000000004E-2</v>
      </c>
      <c r="J9" s="11" cm="1">
        <f t="array" ref="J9">INDEX('Back data'!$A$58:$BA$58,,MAX(IF('Back data'!$A$58:$BA$58&lt;&gt;"",COLUMN('Back data'!$A$58:$BA$58)))-J$6)/J7</f>
        <v>7.9600000000000004E-2</v>
      </c>
      <c r="K9" s="11" cm="1">
        <f t="array" ref="K9">INDEX('Back data'!$A$58:$BA$58,,MAX(IF('Back data'!$A$58:$BA$58&lt;&gt;"",COLUMN('Back data'!$A$58:$BA$58)))-K$6)/K7</f>
        <v>0.10339999999999999</v>
      </c>
      <c r="L9" s="11" cm="1">
        <f t="array" ref="L9">INDEX('Back data'!$A$58:$BA$58,,MAX(IF('Back data'!$A$58:$BA$58&lt;&gt;"",COLUMN('Back data'!$A$58:$BA$58)))-L$6)/L7</f>
        <v>0.10830000000000001</v>
      </c>
      <c r="M9" s="11" cm="1">
        <f t="array" ref="M9">INDEX('Back data'!$A$58:$BA$58,,MAX(IF('Back data'!$A$58:$BA$58&lt;&gt;"",COLUMN('Back data'!$A$58:$BA$58)))-M$6)/M7</f>
        <v>0.10678932106789321</v>
      </c>
      <c r="N9" s="11" cm="1">
        <f t="array" ref="N9">INDEX('Back data'!$A$58:$BA$58,,MAX(IF('Back data'!$A$58:$BA$58&lt;&gt;"",COLUMN('Back data'!$A$58:$BA$58)))-N$6)/N7</f>
        <v>0.1235</v>
      </c>
      <c r="O9" s="11" cm="1">
        <f t="array" ref="O9">INDEX('Back data'!$A$58:$BA$58,,MAX(IF('Back data'!$A$58:$BA$58&lt;&gt;"",COLUMN('Back data'!$A$58:$BA$58)))-O$6)/O7</f>
        <v>0.14000000000000001</v>
      </c>
      <c r="P9" s="11" cm="1">
        <f t="array" ref="P9">INDEX('Back data'!$A$58:$BA$58,,MAX(IF('Back data'!$A$58:$BA$58&lt;&gt;"",COLUMN('Back data'!$A$58:$BA$58)))-P$6)/P7</f>
        <v>8.6300000000000002E-2</v>
      </c>
      <c r="R9" s="56"/>
    </row>
    <row r="10" spans="1:18" x14ac:dyDescent="0.25">
      <c r="B10" s="26"/>
    </row>
    <row r="11" spans="1:18" x14ac:dyDescent="0.25">
      <c r="B11" s="26"/>
    </row>
    <row r="12" spans="1:18" x14ac:dyDescent="0.25">
      <c r="B12" s="26"/>
      <c r="C12" s="8" t="s">
        <v>37</v>
      </c>
      <c r="D12" s="9" cm="1">
        <f t="array" ref="D12">INDEX('Back data'!$A$62:$BA$62,,MAX(IF('Back data'!$A$62:$BA$62&lt;&gt;"",COLUMN('Back data'!$A$62:$BA$62)))-D$6)+INDEX('Back data'!$A$63:$BA$63,,MAX(IF('Back data'!$A$63:$BA$63&lt;&gt;"",COLUMN('Back data'!$A$63:$BA$63)))-D$6)</f>
        <v>89.460000000000008</v>
      </c>
      <c r="E12" s="9" cm="1">
        <f t="array" ref="E12">INDEX('Back data'!$A$62:$BA$62,,MAX(IF('Back data'!$A$62:$BA$62&lt;&gt;"",COLUMN('Back data'!$A$62:$BA$62)))-E$6)+INDEX('Back data'!$A$63:$BA$63,,MAX(IF('Back data'!$A$63:$BA$63&lt;&gt;"",COLUMN('Back data'!$A$63:$BA$63)))-E$6)</f>
        <v>90.24</v>
      </c>
      <c r="F12" s="9" cm="1">
        <f t="array" ref="F12">INDEX('Back data'!$A$62:$BA$62,,MAX(IF('Back data'!$A$62:$BA$62&lt;&gt;"",COLUMN('Back data'!$A$62:$BA$62)))-F$6)+INDEX('Back data'!$A$63:$BA$63,,MAX(IF('Back data'!$A$63:$BA$63&lt;&gt;"",COLUMN('Back data'!$A$63:$BA$63)))-F$6)</f>
        <v>89.83</v>
      </c>
      <c r="G12" s="9" cm="1">
        <f t="array" ref="G12">INDEX('Back data'!$A$62:$BA$62,,MAX(IF('Back data'!$A$62:$BA$62&lt;&gt;"",COLUMN('Back data'!$A$62:$BA$62)))-G$6)+INDEX('Back data'!$A$63:$BA$63,,MAX(IF('Back data'!$A$63:$BA$63&lt;&gt;"",COLUMN('Back data'!$A$63:$BA$63)))-G$6)</f>
        <v>93.83</v>
      </c>
      <c r="H12" s="9" cm="1">
        <f t="array" ref="H12">INDEX('Back data'!$A$62:$BA$62,,MAX(IF('Back data'!$A$62:$BA$62&lt;&gt;"",COLUMN('Back data'!$A$62:$BA$62)))-H$6)+INDEX('Back data'!$A$63:$BA$63,,MAX(IF('Back data'!$A$63:$BA$63&lt;&gt;"",COLUMN('Back data'!$A$63:$BA$63)))-H$6)</f>
        <v>91.889999999999986</v>
      </c>
      <c r="I12" s="9" cm="1">
        <f t="array" ref="I12">INDEX('Back data'!$A$62:$BA$62,,MAX(IF('Back data'!$A$62:$BA$62&lt;&gt;"",COLUMN('Back data'!$A$62:$BA$62)))-I$6)+INDEX('Back data'!$A$63:$BA$63,,MAX(IF('Back data'!$A$63:$BA$63&lt;&gt;"",COLUMN('Back data'!$A$63:$BA$63)))-I$6)</f>
        <v>100</v>
      </c>
      <c r="J12" s="9" cm="1">
        <f t="array" ref="J12">INDEX('Back data'!$A$62:$BA$62,,MAX(IF('Back data'!$A$62:$BA$62&lt;&gt;"",COLUMN('Back data'!$A$62:$BA$62)))-J$6)+INDEX('Back data'!$A$63:$BA$63,,MAX(IF('Back data'!$A$63:$BA$63&lt;&gt;"",COLUMN('Back data'!$A$63:$BA$63)))-J$6)</f>
        <v>100</v>
      </c>
      <c r="K12" s="9" cm="1">
        <f t="array" ref="K12">INDEX('Back data'!$A$62:$BA$62,,MAX(IF('Back data'!$A$62:$BA$62&lt;&gt;"",COLUMN('Back data'!$A$62:$BA$62)))-K$6)+INDEX('Back data'!$A$63:$BA$63,,MAX(IF('Back data'!$A$63:$BA$63&lt;&gt;"",COLUMN('Back data'!$A$63:$BA$63)))-K$6)</f>
        <v>100</v>
      </c>
      <c r="L12" s="9" cm="1">
        <f t="array" ref="L12">INDEX('Back data'!$A$62:$BA$62,,MAX(IF('Back data'!$A$62:$BA$62&lt;&gt;"",COLUMN('Back data'!$A$62:$BA$62)))-L$6)+INDEX('Back data'!$A$63:$BA$63,,MAX(IF('Back data'!$A$63:$BA$63&lt;&gt;"",COLUMN('Back data'!$A$63:$BA$63)))-L$6)</f>
        <v>100</v>
      </c>
      <c r="M12" s="9" cm="1">
        <f t="array" ref="M12">INDEX('Back data'!$A$62:$BA$62,,MAX(IF('Back data'!$A$62:$BA$62&lt;&gt;"",COLUMN('Back data'!$A$62:$BA$62)))-M$6)+INDEX('Back data'!$A$63:$BA$63,,MAX(IF('Back data'!$A$63:$BA$63&lt;&gt;"",COLUMN('Back data'!$A$63:$BA$63)))-M$6)</f>
        <v>100</v>
      </c>
      <c r="N12" s="9" cm="1">
        <f t="array" ref="N12">INDEX('Back data'!$A$62:$BA$62,,MAX(IF('Back data'!$A$62:$BA$62&lt;&gt;"",COLUMN('Back data'!$A$62:$BA$62)))-N$6)+INDEX('Back data'!$A$63:$BA$63,,MAX(IF('Back data'!$A$63:$BA$63&lt;&gt;"",COLUMN('Back data'!$A$63:$BA$63)))-N$6)</f>
        <v>100</v>
      </c>
      <c r="O12" s="9" cm="1">
        <f t="array" ref="O12">INDEX('Back data'!$A$62:$BA$62,,MAX(IF('Back data'!$A$62:$BA$62&lt;&gt;"",COLUMN('Back data'!$A$62:$BA$62)))-O$6)+INDEX('Back data'!$A$63:$BA$63,,MAX(IF('Back data'!$A$63:$BA$63&lt;&gt;"",COLUMN('Back data'!$A$63:$BA$63)))-O$6)</f>
        <v>100</v>
      </c>
      <c r="P12" s="9" cm="1">
        <f t="array" ref="P12">INDEX('Back data'!$A$62:$BA$62,,MAX(IF('Back data'!$A$62:$BA$62&lt;&gt;"",COLUMN('Back data'!$A$62:$BA$62)))-P$6)+INDEX('Back data'!$A$63:$BA$63,,MAX(IF('Back data'!$A$63:$BA$63&lt;&gt;"",COLUMN('Back data'!$A$63:$BA$63)))-P$6)</f>
        <v>100</v>
      </c>
    </row>
    <row r="13" spans="1:18" x14ac:dyDescent="0.25">
      <c r="A13" s="24" t="s">
        <v>38</v>
      </c>
      <c r="B13" s="27" t="s">
        <v>41</v>
      </c>
      <c r="C13" s="10" t="s">
        <v>39</v>
      </c>
      <c r="D13" s="11" cm="1">
        <f t="array" ref="D13">INDEX('Back data'!$A$62:$BA$62,,MAX(IF('Back data'!$A$62:$BA$62&lt;&gt;"",COLUMN('Back data'!$A$62:$BA$62)))-D$6)/D$12</f>
        <v>0.82875027945450475</v>
      </c>
      <c r="E13" s="11" cm="1">
        <f t="array" ref="E13">INDEX('Back data'!$A$62:$BA$62,,MAX(IF('Back data'!$A$62:$BA$62&lt;&gt;"",COLUMN('Back data'!$A$62:$BA$62)))-E$6)/E$12</f>
        <v>0.81726507092198586</v>
      </c>
      <c r="F13" s="11" cm="1">
        <f t="array" ref="F13">INDEX('Back data'!$A$62:$BA$62,,MAX(IF('Back data'!$A$62:$BA$62&lt;&gt;"",COLUMN('Back data'!$A$62:$BA$62)))-F$6)/F$12</f>
        <v>0.78270065679617062</v>
      </c>
      <c r="G13" s="11" cm="1">
        <f t="array" ref="G13">INDEX('Back data'!$A$62:$BA$62,,MAX(IF('Back data'!$A$62:$BA$62&lt;&gt;"",COLUMN('Back data'!$A$62:$BA$62)))-G$6)/G$12</f>
        <v>0.79249706916764362</v>
      </c>
      <c r="H13" s="11" cm="1">
        <f t="array" ref="H13">INDEX('Back data'!$A$62:$BA$62,,MAX(IF('Back data'!$A$62:$BA$62&lt;&gt;"",COLUMN('Back data'!$A$62:$BA$62)))-H$6)/H$12</f>
        <v>0.81847861573620639</v>
      </c>
      <c r="I13" s="11" cm="1">
        <f t="array" ref="I13">INDEX('Back data'!$A$62:$BA$62,,MAX(IF('Back data'!$A$62:$BA$62&lt;&gt;"",COLUMN('Back data'!$A$62:$BA$62)))-I$6)/I$12</f>
        <v>0.755</v>
      </c>
      <c r="J13" s="11" cm="1">
        <f t="array" ref="J13">INDEX('Back data'!$A$62:$BA$62,,MAX(IF('Back data'!$A$62:$BA$62&lt;&gt;"",COLUMN('Back data'!$A$62:$BA$62)))-J$6)/J$12</f>
        <v>0.78689999999999993</v>
      </c>
      <c r="K13" s="11" cm="1">
        <f t="array" ref="K13">INDEX('Back data'!$A$62:$BA$62,,MAX(IF('Back data'!$A$62:$BA$62&lt;&gt;"",COLUMN('Back data'!$A$62:$BA$62)))-K$6)/K$12</f>
        <v>0.68420000000000003</v>
      </c>
      <c r="L13" s="11" cm="1">
        <f t="array" ref="L13">INDEX('Back data'!$A$62:$BA$62,,MAX(IF('Back data'!$A$62:$BA$62&lt;&gt;"",COLUMN('Back data'!$A$62:$BA$62)))-L$6)/L$12</f>
        <v>0.75629999999999997</v>
      </c>
      <c r="M13" s="11" cm="1">
        <f t="array" ref="M13">INDEX('Back data'!$A$62:$BA$62,,MAX(IF('Back data'!$A$62:$BA$62&lt;&gt;"",COLUMN('Back data'!$A$62:$BA$62)))-M$6)/M$12</f>
        <v>0.70189999999999997</v>
      </c>
      <c r="N13" s="11" cm="1">
        <f t="array" ref="N13">INDEX('Back data'!$A$62:$BA$62,,MAX(IF('Back data'!$A$62:$BA$62&lt;&gt;"",COLUMN('Back data'!$A$62:$BA$62)))-N$6)/N$12</f>
        <v>0.66610000000000003</v>
      </c>
      <c r="O13" s="11" cm="1">
        <f t="array" ref="O13">INDEX('Back data'!$A$62:$BA$62,,MAX(IF('Back data'!$A$62:$BA$62&lt;&gt;"",COLUMN('Back data'!$A$62:$BA$62)))-O$6)/O$12</f>
        <v>0.66170000000000007</v>
      </c>
      <c r="P13" s="11" cm="1">
        <f t="array" ref="P13">INDEX('Back data'!$A$62:$BA$62,,MAX(IF('Back data'!$A$62:$BA$62&lt;&gt;"",COLUMN('Back data'!$A$62:$BA$62)))-P$6)/P$12</f>
        <v>0.74180000000000001</v>
      </c>
    </row>
    <row r="14" spans="1:18" x14ac:dyDescent="0.25">
      <c r="A14" s="24" t="s">
        <v>38</v>
      </c>
      <c r="B14" s="27" t="s">
        <v>41</v>
      </c>
      <c r="C14" s="10" t="s">
        <v>40</v>
      </c>
      <c r="D14" s="11" cm="1">
        <f t="array" ref="D14">+INDEX('Back data'!$A$63:$BA$63,,MAX(IF('Back data'!$A$63:$BA$63&lt;&gt;"",COLUMN('Back data'!$A$63:$BA$63)))-D$6)/D12</f>
        <v>0.17124972054549517</v>
      </c>
      <c r="E14" s="11" cm="1">
        <f t="array" ref="E14">+INDEX('Back data'!$A$63:$BA$63,,MAX(IF('Back data'!$A$63:$BA$63&lt;&gt;"",COLUMN('Back data'!$A$63:$BA$63)))-E$6)/E12</f>
        <v>0.18273492907801417</v>
      </c>
      <c r="F14" s="11" cm="1">
        <f t="array" ref="F14">+INDEX('Back data'!$A$63:$BA$63,,MAX(IF('Back data'!$A$63:$BA$63&lt;&gt;"",COLUMN('Back data'!$A$63:$BA$63)))-F$6)/F12</f>
        <v>0.21729934320382946</v>
      </c>
      <c r="G14" s="11" cm="1">
        <f t="array" ref="G14">+INDEX('Back data'!$A$63:$BA$63,,MAX(IF('Back data'!$A$63:$BA$63&lt;&gt;"",COLUMN('Back data'!$A$63:$BA$63)))-G$6)/G12</f>
        <v>0.20750293083235638</v>
      </c>
      <c r="H14" s="11" cm="1">
        <f t="array" ref="H14">+INDEX('Back data'!$A$63:$BA$63,,MAX(IF('Back data'!$A$63:$BA$63&lt;&gt;"",COLUMN('Back data'!$A$63:$BA$63)))-H$6)/H12</f>
        <v>0.18152138426379369</v>
      </c>
      <c r="I14" s="11" cm="1">
        <f t="array" ref="I14">+INDEX('Back data'!$A$63:$BA$63,,MAX(IF('Back data'!$A$63:$BA$63&lt;&gt;"",COLUMN('Back data'!$A$63:$BA$63)))-I$6)/I12</f>
        <v>0.245</v>
      </c>
      <c r="J14" s="11" cm="1">
        <f t="array" ref="J14">+INDEX('Back data'!$A$63:$BA$63,,MAX(IF('Back data'!$A$63:$BA$63&lt;&gt;"",COLUMN('Back data'!$A$63:$BA$63)))-J$6)/J12</f>
        <v>0.21309999999999998</v>
      </c>
      <c r="K14" s="11" cm="1">
        <f t="array" ref="K14">+INDEX('Back data'!$A$63:$BA$63,,MAX(IF('Back data'!$A$63:$BA$63&lt;&gt;"",COLUMN('Back data'!$A$63:$BA$63)))-K$6)/K12</f>
        <v>0.31579999999999997</v>
      </c>
      <c r="L14" s="11" cm="1">
        <f t="array" ref="L14">+INDEX('Back data'!$A$63:$BA$63,,MAX(IF('Back data'!$A$63:$BA$63&lt;&gt;"",COLUMN('Back data'!$A$63:$BA$63)))-L$6)/L12</f>
        <v>0.2437</v>
      </c>
      <c r="M14" s="11" cm="1">
        <f t="array" ref="M14">+INDEX('Back data'!$A$63:$BA$63,,MAX(IF('Back data'!$A$63:$BA$63&lt;&gt;"",COLUMN('Back data'!$A$63:$BA$63)))-M$6)/M12</f>
        <v>0.29809999999999998</v>
      </c>
      <c r="N14" s="11" cm="1">
        <f t="array" ref="N14">+INDEX('Back data'!$A$63:$BA$63,,MAX(IF('Back data'!$A$63:$BA$63&lt;&gt;"",COLUMN('Back data'!$A$63:$BA$63)))-N$6)/N12</f>
        <v>0.33390000000000003</v>
      </c>
      <c r="O14" s="11" cm="1">
        <f t="array" ref="O14">+INDEX('Back data'!$A$63:$BA$63,,MAX(IF('Back data'!$A$63:$BA$63&lt;&gt;"",COLUMN('Back data'!$A$63:$BA$63)))-O$6)/O12</f>
        <v>0.33829999999999999</v>
      </c>
      <c r="P14" s="11" cm="1">
        <f t="array" ref="P14">+INDEX('Back data'!$A$63:$BA$63,,MAX(IF('Back data'!$A$63:$BA$63&lt;&gt;"",COLUMN('Back data'!$A$63:$BA$63)))-P$6)/P12</f>
        <v>0.25819999999999999</v>
      </c>
      <c r="R14" s="56"/>
    </row>
    <row r="16" spans="1:18" x14ac:dyDescent="0.25">
      <c r="C16" s="12"/>
    </row>
    <row r="17" spans="1:18" x14ac:dyDescent="0.25">
      <c r="C17" s="8" t="s">
        <v>37</v>
      </c>
      <c r="D17" s="9" cm="1">
        <f t="array" ref="D17">INDEX('Back data'!$A$67:$BA$67,,MAX(IF('Back data'!$A$67:$BA$67&lt;&gt;"",COLUMN('Back data'!$A$67:$BA$67)))-D$6)+INDEX('Back data'!$A$68:$BA$68,,MAX(IF('Back data'!$A$68:$BA$68&lt;&gt;"",COLUMN('Back data'!$A$68:$BA$68)))-D$6)</f>
        <v>89.65</v>
      </c>
      <c r="E17" s="9" cm="1">
        <f t="array" ref="E17">INDEX('Back data'!$A$67:$BA$67,,MAX(IF('Back data'!$A$67:$BA$67&lt;&gt;"",COLUMN('Back data'!$A$67:$BA$67)))-E$6)+INDEX('Back data'!$A$68:$BA$68,,MAX(IF('Back data'!$A$68:$BA$68&lt;&gt;"",COLUMN('Back data'!$A$68:$BA$68)))-E$6)</f>
        <v>90.19</v>
      </c>
      <c r="F17" s="9" cm="1">
        <f t="array" ref="F17">INDEX('Back data'!$A$67:$BA$67,,MAX(IF('Back data'!$A$67:$BA$67&lt;&gt;"",COLUMN('Back data'!$A$67:$BA$67)))-F$6)+INDEX('Back data'!$A$68:$BA$68,,MAX(IF('Back data'!$A$68:$BA$68&lt;&gt;"",COLUMN('Back data'!$A$68:$BA$68)))-F$6)</f>
        <v>92.63000000000001</v>
      </c>
      <c r="G17" s="9" cm="1">
        <f t="array" ref="G17">INDEX('Back data'!$A$67:$BA$67,,MAX(IF('Back data'!$A$67:$BA$67&lt;&gt;"",COLUMN('Back data'!$A$67:$BA$67)))-G$6)+INDEX('Back data'!$A$68:$BA$68,,MAX(IF('Back data'!$A$68:$BA$68&lt;&gt;"",COLUMN('Back data'!$A$68:$BA$68)))-G$6)</f>
        <v>94.06</v>
      </c>
      <c r="H17" s="9" cm="1">
        <f t="array" ref="H17">INDEX('Back data'!$A$67:$BA$67,,MAX(IF('Back data'!$A$67:$BA$67&lt;&gt;"",COLUMN('Back data'!$A$67:$BA$67)))-H$6)+INDEX('Back data'!$A$68:$BA$68,,MAX(IF('Back data'!$A$68:$BA$68&lt;&gt;"",COLUMN('Back data'!$A$68:$BA$68)))-H$6)</f>
        <v>95.35</v>
      </c>
      <c r="I17" s="9" cm="1">
        <f t="array" ref="I17">INDEX('Back data'!$A$67:$BA$67,,MAX(IF('Back data'!$A$67:$BA$67&lt;&gt;"",COLUMN('Back data'!$A$67:$BA$67)))-I$6)+INDEX('Back data'!$A$68:$BA$68,,MAX(IF('Back data'!$A$68:$BA$68&lt;&gt;"",COLUMN('Back data'!$A$68:$BA$68)))-I$6)</f>
        <v>100</v>
      </c>
      <c r="J17" s="9" cm="1">
        <f t="array" ref="J17">INDEX('Back data'!$A$67:$BA$67,,MAX(IF('Back data'!$A$67:$BA$67&lt;&gt;"",COLUMN('Back data'!$A$67:$BA$67)))-J$6)+INDEX('Back data'!$A$68:$BA$68,,MAX(IF('Back data'!$A$68:$BA$68&lt;&gt;"",COLUMN('Back data'!$A$68:$BA$68)))-J$6)</f>
        <v>100</v>
      </c>
      <c r="K17" s="9" cm="1">
        <f t="array" ref="K17">INDEX('Back data'!$A$67:$BA$67,,MAX(IF('Back data'!$A$67:$BA$67&lt;&gt;"",COLUMN('Back data'!$A$67:$BA$67)))-K$6)+INDEX('Back data'!$A$68:$BA$68,,MAX(IF('Back data'!$A$68:$BA$68&lt;&gt;"",COLUMN('Back data'!$A$68:$BA$68)))-K$6)</f>
        <v>100</v>
      </c>
      <c r="L17" s="9" cm="1">
        <f t="array" ref="L17">INDEX('Back data'!$A$67:$BA$67,,MAX(IF('Back data'!$A$67:$BA$67&lt;&gt;"",COLUMN('Back data'!$A$67:$BA$67)))-L$6)+INDEX('Back data'!$A$68:$BA$68,,MAX(IF('Back data'!$A$68:$BA$68&lt;&gt;"",COLUMN('Back data'!$A$68:$BA$68)))-L$6)</f>
        <v>100</v>
      </c>
      <c r="M17" s="9" cm="1">
        <f t="array" ref="M17">INDEX('Back data'!$A$67:$BA$67,,MAX(IF('Back data'!$A$67:$BA$67&lt;&gt;"",COLUMN('Back data'!$A$67:$BA$67)))-M$6)+INDEX('Back data'!$A$68:$BA$68,,MAX(IF('Back data'!$A$68:$BA$68&lt;&gt;"",COLUMN('Back data'!$A$68:$BA$68)))-M$6)</f>
        <v>100</v>
      </c>
      <c r="N17" s="9" cm="1">
        <f t="array" ref="N17">INDEX('Back data'!$A$67:$BA$67,,MAX(IF('Back data'!$A$67:$BA$67&lt;&gt;"",COLUMN('Back data'!$A$67:$BA$67)))-N$6)+INDEX('Back data'!$A$68:$BA$68,,MAX(IF('Back data'!$A$68:$BA$68&lt;&gt;"",COLUMN('Back data'!$A$68:$BA$68)))-N$6)</f>
        <v>100</v>
      </c>
      <c r="O17" s="9" cm="1">
        <f t="array" ref="O17">INDEX('Back data'!$A$67:$BA$67,,MAX(IF('Back data'!$A$67:$BA$67&lt;&gt;"",COLUMN('Back data'!$A$67:$BA$67)))-O$6)+INDEX('Back data'!$A$68:$BA$68,,MAX(IF('Back data'!$A$68:$BA$68&lt;&gt;"",COLUMN('Back data'!$A$68:$BA$68)))-O$6)</f>
        <v>100</v>
      </c>
      <c r="P17" s="9" cm="1">
        <f t="array" ref="P17">INDEX('Back data'!$A$67:$BA$67,,MAX(IF('Back data'!$A$67:$BA$67&lt;&gt;"",COLUMN('Back data'!$A$67:$BA$67)))-P$6)+INDEX('Back data'!$A$68:$BA$68,,MAX(IF('Back data'!$A$68:$BA$68&lt;&gt;"",COLUMN('Back data'!$A$68:$BA$68)))-P$6)</f>
        <v>100</v>
      </c>
    </row>
    <row r="18" spans="1:18" x14ac:dyDescent="0.25">
      <c r="A18" s="24" t="s">
        <v>38</v>
      </c>
      <c r="B18" s="27" t="s">
        <v>42</v>
      </c>
      <c r="C18" s="10" t="s">
        <v>39</v>
      </c>
      <c r="D18" s="11" cm="1">
        <f t="array" ref="D18">INDEX('Back data'!$A$67:$BA$67,,MAX(IF('Back data'!$A$67:$BA$67&lt;&gt;"",COLUMN('Back data'!$A$67:$BA$67)))-D$6)/D17</f>
        <v>0.96731734523145563</v>
      </c>
      <c r="E18" s="11" cm="1">
        <f t="array" ref="E18">INDEX('Back data'!$A$67:$BA$67,,MAX(IF('Back data'!$A$67:$BA$67&lt;&gt;"",COLUMN('Back data'!$A$67:$BA$67)))-E$6)/E17</f>
        <v>0.9743874043685552</v>
      </c>
      <c r="F18" s="11" cm="1">
        <f t="array" ref="F18">INDEX('Back data'!$A$67:$BA$67,,MAX(IF('Back data'!$A$67:$BA$67&lt;&gt;"",COLUMN('Back data'!$A$67:$BA$67)))-F$6)/F17</f>
        <v>0.97678937709165492</v>
      </c>
      <c r="G18" s="11" cm="1">
        <f t="array" ref="G18">INDEX('Back data'!$A$67:$BA$67,,MAX(IF('Back data'!$A$67:$BA$67&lt;&gt;"",COLUMN('Back data'!$A$67:$BA$67)))-G$6)/G17</f>
        <v>0.96948756113119283</v>
      </c>
      <c r="H18" s="11" cm="1">
        <f t="array" ref="H18">INDEX('Back data'!$A$67:$BA$67,,MAX(IF('Back data'!$A$67:$BA$67&lt;&gt;"",COLUMN('Back data'!$A$67:$BA$67)))-H$6)/H17</f>
        <v>0.97682223387519673</v>
      </c>
      <c r="I18" s="11" cm="1">
        <f t="array" ref="I18">INDEX('Back data'!$A$67:$BA$67,,MAX(IF('Back data'!$A$67:$BA$67&lt;&gt;"",COLUMN('Back data'!$A$67:$BA$67)))-I$6)/I17</f>
        <v>0.99919999999999998</v>
      </c>
      <c r="J18" s="11" cm="1">
        <f t="array" ref="J18">INDEX('Back data'!$A$67:$BA$67,,MAX(IF('Back data'!$A$67:$BA$67&lt;&gt;"",COLUMN('Back data'!$A$67:$BA$67)))-J$6)/J17</f>
        <v>0.96569999999999989</v>
      </c>
      <c r="K18" s="11" cm="1">
        <f t="array" ref="K18">INDEX('Back data'!$A$67:$BA$67,,MAX(IF('Back data'!$A$67:$BA$67&lt;&gt;"",COLUMN('Back data'!$A$67:$BA$67)))-K$6)/K17</f>
        <v>0.98670000000000002</v>
      </c>
      <c r="L18" s="11" cm="1">
        <f t="array" ref="L18">INDEX('Back data'!$A$67:$BA$67,,MAX(IF('Back data'!$A$67:$BA$67&lt;&gt;"",COLUMN('Back data'!$A$67:$BA$67)))-L$6)/L17</f>
        <v>0.94269999999999998</v>
      </c>
      <c r="M18" s="11" cm="1">
        <f t="array" ref="M18">INDEX('Back data'!$A$67:$BA$67,,MAX(IF('Back data'!$A$67:$BA$67&lt;&gt;"",COLUMN('Back data'!$A$67:$BA$67)))-M$6)/M17</f>
        <v>0.95</v>
      </c>
      <c r="N18" s="11" cm="1">
        <f t="array" ref="N18">INDEX('Back data'!$A$67:$BA$67,,MAX(IF('Back data'!$A$67:$BA$67&lt;&gt;"",COLUMN('Back data'!$A$67:$BA$67)))-N$6)/N17</f>
        <v>0.9617</v>
      </c>
      <c r="O18" s="11" cm="1">
        <f t="array" ref="O18">INDEX('Back data'!$A$67:$BA$67,,MAX(IF('Back data'!$A$67:$BA$67&lt;&gt;"",COLUMN('Back data'!$A$67:$BA$67)))-O$6)/O17</f>
        <v>0.93290000000000006</v>
      </c>
      <c r="P18" s="11" cm="1">
        <f t="array" ref="P18">INDEX('Back data'!$A$67:$BA$67,,MAX(IF('Back data'!$A$67:$BA$67&lt;&gt;"",COLUMN('Back data'!$A$67:$BA$67)))-P$6)/P17</f>
        <v>0.99250000000000005</v>
      </c>
    </row>
    <row r="19" spans="1:18" x14ac:dyDescent="0.25">
      <c r="A19" s="24" t="s">
        <v>38</v>
      </c>
      <c r="B19" s="27" t="s">
        <v>42</v>
      </c>
      <c r="C19" s="10" t="s">
        <v>40</v>
      </c>
      <c r="D19" s="11" cm="1">
        <f t="array" ref="D19">INDEX('Back data'!$A$68:$BA$68,,MAX(IF('Back data'!$A$68:$BA$68&lt;&gt;"",COLUMN('Back data'!$A$68:$BA$68)))-D$6)/D17</f>
        <v>3.2682654768544338E-2</v>
      </c>
      <c r="E19" s="11" cm="1">
        <f t="array" ref="E19">INDEX('Back data'!$A$68:$BA$68,,MAX(IF('Back data'!$A$68:$BA$68&lt;&gt;"",COLUMN('Back data'!$A$68:$BA$68)))-E$6)/E17</f>
        <v>2.5612595631444728E-2</v>
      </c>
      <c r="F19" s="11" cm="1">
        <f t="array" ref="F19">INDEX('Back data'!$A$68:$BA$68,,MAX(IF('Back data'!$A$68:$BA$68&lt;&gt;"",COLUMN('Back data'!$A$68:$BA$68)))-F$6)/F17</f>
        <v>2.3210622908345024E-2</v>
      </c>
      <c r="G19" s="11" cm="1">
        <f t="array" ref="G19">INDEX('Back data'!$A$68:$BA$68,,MAX(IF('Back data'!$A$68:$BA$68&lt;&gt;"",COLUMN('Back data'!$A$68:$BA$68)))-G$6)/G17</f>
        <v>3.0512438868807144E-2</v>
      </c>
      <c r="H19" s="11" cm="1">
        <f t="array" ref="H19">INDEX('Back data'!$A$68:$BA$68,,MAX(IF('Back data'!$A$68:$BA$68&lt;&gt;"",COLUMN('Back data'!$A$68:$BA$68)))-H$6)/H17</f>
        <v>2.3177766124803358E-2</v>
      </c>
      <c r="I19" s="11" cm="1">
        <f t="array" ref="I19">INDEX('Back data'!$A$68:$BA$68,,MAX(IF('Back data'!$A$68:$BA$68&lt;&gt;"",COLUMN('Back data'!$A$68:$BA$68)))-I$6)/I17</f>
        <v>8.0000000000000004E-4</v>
      </c>
      <c r="J19" s="11" cm="1">
        <f t="array" ref="J19">INDEX('Back data'!$A$68:$BA$68,,MAX(IF('Back data'!$A$68:$BA$68&lt;&gt;"",COLUMN('Back data'!$A$68:$BA$68)))-J$6)/J17</f>
        <v>3.4300000000000004E-2</v>
      </c>
      <c r="K19" s="11" cm="1">
        <f t="array" ref="K19">INDEX('Back data'!$A$68:$BA$68,,MAX(IF('Back data'!$A$68:$BA$68&lt;&gt;"",COLUMN('Back data'!$A$68:$BA$68)))-K$6)/K17</f>
        <v>1.3300000000000001E-2</v>
      </c>
      <c r="L19" s="11" cm="1">
        <f t="array" ref="L19">INDEX('Back data'!$A$68:$BA$68,,MAX(IF('Back data'!$A$68:$BA$68&lt;&gt;"",COLUMN('Back data'!$A$68:$BA$68)))-L$6)/L17</f>
        <v>5.7300000000000004E-2</v>
      </c>
      <c r="M19" s="11" cm="1">
        <f t="array" ref="M19">INDEX('Back data'!$A$68:$BA$68,,MAX(IF('Back data'!$A$68:$BA$68&lt;&gt;"",COLUMN('Back data'!$A$68:$BA$68)))-M$6)/M17</f>
        <v>0.05</v>
      </c>
      <c r="N19" s="11" cm="1">
        <f t="array" ref="N19">INDEX('Back data'!$A$68:$BA$68,,MAX(IF('Back data'!$A$68:$BA$68&lt;&gt;"",COLUMN('Back data'!$A$68:$BA$68)))-N$6)/N17</f>
        <v>3.8300000000000001E-2</v>
      </c>
      <c r="O19" s="11" cm="1">
        <f t="array" ref="O19">INDEX('Back data'!$A$68:$BA$68,,MAX(IF('Back data'!$A$68:$BA$68&lt;&gt;"",COLUMN('Back data'!$A$68:$BA$68)))-O$6)/O17</f>
        <v>6.7099999999999993E-2</v>
      </c>
      <c r="P19" s="11" cm="1">
        <f t="array" ref="P19">INDEX('Back data'!$A$68:$BA$68,,MAX(IF('Back data'!$A$68:$BA$68&lt;&gt;"",COLUMN('Back data'!$A$68:$BA$68)))-P$6)/P17</f>
        <v>7.4999999999999997E-3</v>
      </c>
      <c r="R19" s="56"/>
    </row>
    <row r="22" spans="1:18" x14ac:dyDescent="0.25">
      <c r="C22" s="8" t="s">
        <v>37</v>
      </c>
      <c r="D22" s="9" cm="1">
        <f t="array" ref="D22">INDEX('Back data'!$A$257:$BA$257,,MAX(IF('Back data'!$A$257:$BA$257&lt;&gt;"",COLUMN('Back data'!$A$257:$BA$257)))-D$6)+INDEX('Back data'!$A$258:$BA$258,,MAX(IF('Back data'!$A$258:$BA$258&lt;&gt;"",COLUMN('Back data'!$A$258:$BA$258)))-D$6)</f>
        <v>89.4</v>
      </c>
      <c r="E22" s="9" cm="1">
        <f t="array" ref="E22">INDEX('Back data'!$A$257:$BA$257,,MAX(IF('Back data'!$A$257:$BA$257&lt;&gt;"",COLUMN('Back data'!$A$257:$BA$257)))-E$6)+INDEX('Back data'!$A$258:$BA$258,,MAX(IF('Back data'!$A$258:$BA$258&lt;&gt;"",COLUMN('Back data'!$A$258:$BA$258)))-E$6)</f>
        <v>89.87</v>
      </c>
      <c r="F22" s="9" cm="1">
        <f t="array" ref="F22">INDEX('Back data'!$A$257:$BA$257,,MAX(IF('Back data'!$A$257:$BA$257&lt;&gt;"",COLUMN('Back data'!$A$257:$BA$257)))-F$6)+INDEX('Back data'!$A$258:$BA$258,,MAX(IF('Back data'!$A$258:$BA$258&lt;&gt;"",COLUMN('Back data'!$A$258:$BA$258)))-F$6)</f>
        <v>92.259999999999991</v>
      </c>
      <c r="G22" s="9" cm="1">
        <f t="array" ref="G22">INDEX('Back data'!$A$257:$BA$257,,MAX(IF('Back data'!$A$257:$BA$257&lt;&gt;"",COLUMN('Back data'!$A$257:$BA$257)))-G$6)+INDEX('Back data'!$A$258:$BA$258,,MAX(IF('Back data'!$A$258:$BA$258&lt;&gt;"",COLUMN('Back data'!$A$258:$BA$258)))-G$6)</f>
        <v>93.94</v>
      </c>
      <c r="H22" s="9" cm="1">
        <f t="array" ref="H22">INDEX('Back data'!$A$257:$BA$257,,MAX(IF('Back data'!$A$257:$BA$257&lt;&gt;"",COLUMN('Back data'!$A$257:$BA$257)))-H$6)+INDEX('Back data'!$A$258:$BA$258,,MAX(IF('Back data'!$A$258:$BA$258&lt;&gt;"",COLUMN('Back data'!$A$258:$BA$258)))-H$6)</f>
        <v>90.04</v>
      </c>
      <c r="I22" s="9" cm="1">
        <f t="array" ref="I22">INDEX('Back data'!$A$257:$BA$257,,MAX(IF('Back data'!$A$257:$BA$257&lt;&gt;"",COLUMN('Back data'!$A$257:$BA$257)))-I$6)+INDEX('Back data'!$A$258:$BA$258,,MAX(IF('Back data'!$A$258:$BA$258&lt;&gt;"",COLUMN('Back data'!$A$258:$BA$258)))-I$6)</f>
        <v>100</v>
      </c>
      <c r="J22" s="9" cm="1">
        <f t="array" ref="J22">INDEX('Back data'!$A$257:$BA$257,,MAX(IF('Back data'!$A$257:$BA$257&lt;&gt;"",COLUMN('Back data'!$A$257:$BA$257)))-J$6)+INDEX('Back data'!$A$258:$BA$258,,MAX(IF('Back data'!$A$258:$BA$258&lt;&gt;"",COLUMN('Back data'!$A$258:$BA$258)))-J$6)</f>
        <v>100</v>
      </c>
      <c r="K22" s="9" cm="1">
        <f t="array" ref="K22">INDEX('Back data'!$A$257:$BA$257,,MAX(IF('Back data'!$A$257:$BA$257&lt;&gt;"",COLUMN('Back data'!$A$257:$BA$257)))-K$6)+INDEX('Back data'!$A$258:$BA$258,,MAX(IF('Back data'!$A$258:$BA$258&lt;&gt;"",COLUMN('Back data'!$A$258:$BA$258)))-K$6)</f>
        <v>100</v>
      </c>
      <c r="L22" s="9" cm="1">
        <f t="array" ref="L22">INDEX('Back data'!$A$257:$BA$257,,MAX(IF('Back data'!$A$257:$BA$257&lt;&gt;"",COLUMN('Back data'!$A$257:$BA$257)))-L$6)+INDEX('Back data'!$A$258:$BA$258,,MAX(IF('Back data'!$A$258:$BA$258&lt;&gt;"",COLUMN('Back data'!$A$258:$BA$258)))-L$6)</f>
        <v>100</v>
      </c>
      <c r="M22" s="9" cm="1">
        <f t="array" ref="M22">INDEX('Back data'!$A$257:$BA$257,,MAX(IF('Back data'!$A$257:$BA$257&lt;&gt;"",COLUMN('Back data'!$A$257:$BA$257)))-M$6)+INDEX('Back data'!$A$258:$BA$258,,MAX(IF('Back data'!$A$258:$BA$258&lt;&gt;"",COLUMN('Back data'!$A$258:$BA$258)))-M$6)</f>
        <v>100</v>
      </c>
      <c r="N22" s="9" cm="1">
        <f t="array" ref="N22">INDEX('Back data'!$A$257:$BA$257,,MAX(IF('Back data'!$A$257:$BA$257&lt;&gt;"",COLUMN('Back data'!$A$257:$BA$257)))-N$6)+INDEX('Back data'!$A$258:$BA$258,,MAX(IF('Back data'!$A$258:$BA$258&lt;&gt;"",COLUMN('Back data'!$A$258:$BA$258)))-N$6)</f>
        <v>100</v>
      </c>
      <c r="O22" s="9" cm="1">
        <f t="array" ref="O22">INDEX('Back data'!$A$257:$BA$257,,MAX(IF('Back data'!$A$257:$BA$257&lt;&gt;"",COLUMN('Back data'!$A$257:$BA$257)))-O$6)+INDEX('Back data'!$A$258:$BA$258,,MAX(IF('Back data'!$A$258:$BA$258&lt;&gt;"",COLUMN('Back data'!$A$258:$BA$258)))-O$6)</f>
        <v>100</v>
      </c>
      <c r="P22" s="9" cm="1">
        <f t="array" ref="P22">INDEX('Back data'!$A$257:$BA$257,,MAX(IF('Back data'!$A$257:$BA$257&lt;&gt;"",COLUMN('Back data'!$A$257:$BA$257)))-P$6)+INDEX('Back data'!$A$258:$BA$258,,MAX(IF('Back data'!$A$258:$BA$258&lt;&gt;"",COLUMN('Back data'!$A$258:$BA$258)))-P$6)</f>
        <v>100</v>
      </c>
    </row>
    <row r="23" spans="1:18" x14ac:dyDescent="0.25">
      <c r="A23" s="24" t="s">
        <v>38</v>
      </c>
      <c r="B23" s="27" t="s">
        <v>27</v>
      </c>
      <c r="C23" s="10" t="s">
        <v>39</v>
      </c>
      <c r="D23" s="11" cm="1">
        <f t="array" ref="D23">INDEX('Back data'!$A$257:$BA$257,,MAX(IF('Back data'!$A$257:$BA$257&lt;&gt;"",COLUMN('Back data'!$A$257:$BA$257)))-D$6)/D22</f>
        <v>0.87975391498881428</v>
      </c>
      <c r="E23" s="11" cm="1">
        <f t="array" ref="E23">INDEX('Back data'!$A$257:$BA$257,,MAX(IF('Back data'!$A$257:$BA$257&lt;&gt;"",COLUMN('Back data'!$A$257:$BA$257)))-E$6)/E22</f>
        <v>0.87036830978079438</v>
      </c>
      <c r="F23" s="11" cm="1">
        <f t="array" ref="F23">INDEX('Back data'!$A$257:$BA$257,,MAX(IF('Back data'!$A$257:$BA$257&lt;&gt;"",COLUMN('Back data'!$A$257:$BA$257)))-F$6)/F22</f>
        <v>0.83904183828311296</v>
      </c>
      <c r="G23" s="11" cm="1">
        <f t="array" ref="G23">INDEX('Back data'!$A$257:$BA$257,,MAX(IF('Back data'!$A$257:$BA$257&lt;&gt;"",COLUMN('Back data'!$A$257:$BA$257)))-G$6)/G22</f>
        <v>0.84106876729827562</v>
      </c>
      <c r="H23" s="11" cm="1">
        <f t="array" ref="H23">INDEX('Back data'!$A$257:$BA$257,,MAX(IF('Back data'!$A$257:$BA$257&lt;&gt;"",COLUMN('Back data'!$A$257:$BA$257)))-H$6)/H22</f>
        <v>0.86916925810750778</v>
      </c>
      <c r="I23" s="11" cm="1">
        <f t="array" ref="I23">INDEX('Back data'!$A$257:$BA$257,,MAX(IF('Back data'!$A$257:$BA$257&lt;&gt;"",COLUMN('Back data'!$A$257:$BA$257)))-I$6)/I22</f>
        <v>0.78170000000000006</v>
      </c>
      <c r="J23" s="11" cm="1">
        <f t="array" ref="J23">INDEX('Back data'!$A$257:$BA$257,,MAX(IF('Back data'!$A$257:$BA$257&lt;&gt;"",COLUMN('Back data'!$A$257:$BA$257)))-J$6)/J22</f>
        <v>0.78900000000000003</v>
      </c>
      <c r="K23" s="11" cm="1">
        <f t="array" ref="K23">INDEX('Back data'!$A$257:$BA$257,,MAX(IF('Back data'!$A$257:$BA$257&lt;&gt;"",COLUMN('Back data'!$A$257:$BA$257)))-K$6)/K22</f>
        <v>0.67079999999999995</v>
      </c>
      <c r="L23" s="11" cm="1">
        <f t="array" ref="L23">INDEX('Back data'!$A$257:$BA$257,,MAX(IF('Back data'!$A$257:$BA$257&lt;&gt;"",COLUMN('Back data'!$A$257:$BA$257)))-L$6)/L22</f>
        <v>0.74719999999999998</v>
      </c>
      <c r="M23" s="11" cm="1">
        <f t="array" ref="M23">INDEX('Back data'!$A$257:$BA$257,,MAX(IF('Back data'!$A$257:$BA$257&lt;&gt;"",COLUMN('Back data'!$A$257:$BA$257)))-M$6)/M22</f>
        <v>0.74790000000000001</v>
      </c>
      <c r="N23" s="11" cm="1">
        <f t="array" ref="N23">INDEX('Back data'!$A$257:$BA$257,,MAX(IF('Back data'!$A$257:$BA$257&lt;&gt;"",COLUMN('Back data'!$A$257:$BA$257)))-N$6)/N22</f>
        <v>0.70650000000000002</v>
      </c>
      <c r="O23" s="11" cm="1">
        <f t="array" ref="O23">INDEX('Back data'!$A$257:$BA$257,,MAX(IF('Back data'!$A$257:$BA$257&lt;&gt;"",COLUMN('Back data'!$A$257:$BA$257)))-O$6)/O22</f>
        <v>0.61080000000000001</v>
      </c>
      <c r="P23" s="11" cm="1">
        <f t="array" ref="P23">INDEX('Back data'!$A$257:$BA$257,,MAX(IF('Back data'!$A$257:$BA$257&lt;&gt;"",COLUMN('Back data'!$A$257:$BA$257)))-P$6)/P22</f>
        <v>0.7145999999999999</v>
      </c>
    </row>
    <row r="24" spans="1:18" x14ac:dyDescent="0.25">
      <c r="A24" s="24" t="s">
        <v>38</v>
      </c>
      <c r="B24" s="27" t="s">
        <v>27</v>
      </c>
      <c r="C24" s="10" t="s">
        <v>40</v>
      </c>
      <c r="D24" s="11" cm="1">
        <f t="array" ref="D24">+INDEX('Back data'!$A$258:$BA$258,,MAX(IF('Back data'!$A$258:$BA$258&lt;&gt;"",COLUMN('Back data'!$A$258:$BA$258)))-D$6)/D22</f>
        <v>0.12024608501118568</v>
      </c>
      <c r="E24" s="11" cm="1">
        <f t="array" ref="E24">+INDEX('Back data'!$A$258:$BA$258,,MAX(IF('Back data'!$A$258:$BA$258&lt;&gt;"",COLUMN('Back data'!$A$258:$BA$258)))-E$6)/E22</f>
        <v>0.12963169021920551</v>
      </c>
      <c r="F24" s="11" cm="1">
        <f t="array" ref="F24">+INDEX('Back data'!$A$258:$BA$258,,MAX(IF('Back data'!$A$258:$BA$258&lt;&gt;"",COLUMN('Back data'!$A$258:$BA$258)))-F$6)/F22</f>
        <v>0.16095816171688707</v>
      </c>
      <c r="G24" s="11" cm="1">
        <f t="array" ref="G24">+INDEX('Back data'!$A$258:$BA$258,,MAX(IF('Back data'!$A$258:$BA$258&lt;&gt;"",COLUMN('Back data'!$A$258:$BA$258)))-G$6)/G22</f>
        <v>0.15893123270172452</v>
      </c>
      <c r="H24" s="11" cm="1">
        <f t="array" ref="H24">+INDEX('Back data'!$A$258:$BA$258,,MAX(IF('Back data'!$A$258:$BA$258&lt;&gt;"",COLUMN('Back data'!$A$258:$BA$258)))-H$6)/H22</f>
        <v>0.13083074189249222</v>
      </c>
      <c r="I24" s="11" cm="1">
        <f t="array" ref="I24">+INDEX('Back data'!$A$258:$BA$258,,MAX(IF('Back data'!$A$258:$BA$258&lt;&gt;"",COLUMN('Back data'!$A$258:$BA$258)))-I$6)/I22</f>
        <v>0.21829999999999999</v>
      </c>
      <c r="J24" s="11" cm="1">
        <f t="array" ref="J24">+INDEX('Back data'!$A$258:$BA$258,,MAX(IF('Back data'!$A$258:$BA$258&lt;&gt;"",COLUMN('Back data'!$A$258:$BA$258)))-J$6)/J22</f>
        <v>0.21100000000000002</v>
      </c>
      <c r="K24" s="11" cm="1">
        <f t="array" ref="K24">+INDEX('Back data'!$A$258:$BA$258,,MAX(IF('Back data'!$A$258:$BA$258&lt;&gt;"",COLUMN('Back data'!$A$258:$BA$258)))-K$6)/K22</f>
        <v>0.32919999999999999</v>
      </c>
      <c r="L24" s="11" cm="1">
        <f t="array" ref="L24">+INDEX('Back data'!$A$258:$BA$258,,MAX(IF('Back data'!$A$258:$BA$258&lt;&gt;"",COLUMN('Back data'!$A$258:$BA$258)))-L$6)/L22</f>
        <v>0.25280000000000002</v>
      </c>
      <c r="M24" s="11" cm="1">
        <f t="array" ref="M24">+INDEX('Back data'!$A$258:$BA$258,,MAX(IF('Back data'!$A$258:$BA$258&lt;&gt;"",COLUMN('Back data'!$A$258:$BA$258)))-M$6)/M22</f>
        <v>0.25209999999999999</v>
      </c>
      <c r="N24" s="11" cm="1">
        <f t="array" ref="N24">+INDEX('Back data'!$A$258:$BA$258,,MAX(IF('Back data'!$A$258:$BA$258&lt;&gt;"",COLUMN('Back data'!$A$258:$BA$258)))-N$6)/N22</f>
        <v>0.29350000000000004</v>
      </c>
      <c r="O24" s="11" cm="1">
        <f t="array" ref="O24">+INDEX('Back data'!$A$258:$BA$258,,MAX(IF('Back data'!$A$258:$BA$258&lt;&gt;"",COLUMN('Back data'!$A$258:$BA$258)))-O$6)/O22</f>
        <v>0.38919999999999999</v>
      </c>
      <c r="P24" s="11" cm="1">
        <f t="array" ref="P24">+INDEX('Back data'!$A$258:$BA$258,,MAX(IF('Back data'!$A$258:$BA$258&lt;&gt;"",COLUMN('Back data'!$A$258:$BA$258)))-P$6)/P22</f>
        <v>0.28539999999999999</v>
      </c>
      <c r="R24" s="56"/>
    </row>
    <row r="25" spans="1:18" x14ac:dyDescent="0.25">
      <c r="A25" s="30"/>
      <c r="B25" s="27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R25" s="56"/>
    </row>
    <row r="26" spans="1:18" x14ac:dyDescent="0.25">
      <c r="A26" s="30"/>
      <c r="B26" s="27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R26" s="56"/>
    </row>
    <row r="27" spans="1:18" x14ac:dyDescent="0.25">
      <c r="A27" s="30"/>
      <c r="B27" s="27"/>
      <c r="C27" s="8" t="s">
        <v>37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 cm="1">
        <f t="array" ref="O27">INDEX('Back data'!$A$262:$BA$262,,MAX(IF('Back data'!$A$262:$BA$262&lt;&gt;"",COLUMN('Back data'!$A$262:$BA$262)))-O$6)+INDEX('Back data'!$A$263:$BA$263,,MAX(IF('Back data'!$A$263:$BA$263&lt;&gt;"",COLUMN('Back data'!$A$263:$BA$263)))-O$6)</f>
        <v>100</v>
      </c>
      <c r="P27" s="9" cm="1">
        <f t="array" ref="P27">INDEX('Back data'!$A$262:$BA$262,,MAX(IF('Back data'!$A$262:$BA$262&lt;&gt;"",COLUMN('Back data'!$A$262:$BA$262)))-P$6)+INDEX('Back data'!$A$263:$BA$263,,MAX(IF('Back data'!$A$263:$BA$263&lt;&gt;"",COLUMN('Back data'!$A$263:$BA$263)))-P$6)</f>
        <v>100</v>
      </c>
      <c r="R27" s="56"/>
    </row>
    <row r="28" spans="1:18" x14ac:dyDescent="0.25">
      <c r="A28" s="24" t="s">
        <v>38</v>
      </c>
      <c r="B28" s="27" t="s">
        <v>31</v>
      </c>
      <c r="C28" s="10" t="s">
        <v>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 cm="1">
        <f t="array" ref="O28">INDEX('Back data'!$A$262:$BA$262,,MAX(IF('Back data'!$A$262:$BA$262&lt;&gt;"",COLUMN('Back data'!$A$262:$BA$262)))-O$6)/O27</f>
        <v>0.92500000000000004</v>
      </c>
      <c r="P28" s="11" cm="1">
        <f t="array" ref="P28">INDEX('Back data'!$A$262:$BA$262,,MAX(IF('Back data'!$A$262:$BA$262&lt;&gt;"",COLUMN('Back data'!$A$262:$BA$262)))-P$6)/P27</f>
        <v>0.96489999999999998</v>
      </c>
      <c r="R28" s="56"/>
    </row>
    <row r="29" spans="1:18" x14ac:dyDescent="0.25">
      <c r="A29" s="24" t="s">
        <v>38</v>
      </c>
      <c r="B29" s="27" t="s">
        <v>31</v>
      </c>
      <c r="C29" s="10" t="s">
        <v>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 cm="1">
        <f t="array" ref="O29">+INDEX('Back data'!$A$263:$BA$263,,MAX(IF('Back data'!$A$263:$BA$263&lt;&gt;"",COLUMN('Back data'!$A$263:$BA$263)))-O$6)/O27</f>
        <v>7.4999999999999997E-2</v>
      </c>
      <c r="P29" s="11" cm="1">
        <f t="array" ref="P29">+INDEX('Back data'!$A$263:$BA$263,,MAX(IF('Back data'!$A$263:$BA$263&lt;&gt;"",COLUMN('Back data'!$A$263:$BA$263)))-P$6)/P27</f>
        <v>3.5099999999999999E-2</v>
      </c>
      <c r="R29" s="56"/>
    </row>
    <row r="32" spans="1:18" x14ac:dyDescent="0.25">
      <c r="C32" s="8" t="s">
        <v>37</v>
      </c>
      <c r="D32" s="9" cm="1">
        <f t="array" ref="D32">INDEX('Back data'!$A$267:$BA$267,,MAX(IF('Back data'!$A$267:$BA$267&lt;&gt;"",COLUMN('Back data'!$A$267:$BA$267)))-D$6)+INDEX('Back data'!$A$268:$BA$268,,MAX(IF('Back data'!$A$268:$BA$268&lt;&gt;"",COLUMN('Back data'!$A$268:$BA$268)))-D$6)</f>
        <v>89.899999999999991</v>
      </c>
      <c r="E32" s="9" cm="1">
        <f t="array" ref="E32">INDEX('Back data'!$A$267:$BA$267,,MAX(IF('Back data'!$A$267:$BA$267&lt;&gt;"",COLUMN('Back data'!$A$267:$BA$267)))-E$6)+INDEX('Back data'!$A$268:$BA$268,,MAX(IF('Back data'!$A$268:$BA$268&lt;&gt;"",COLUMN('Back data'!$A$268:$BA$268)))-E$6)</f>
        <v>91.48</v>
      </c>
      <c r="F32" s="9" cm="1">
        <f t="array" ref="F32">INDEX('Back data'!$A$267:$BA$267,,MAX(IF('Back data'!$A$267:$BA$267&lt;&gt;"",COLUMN('Back data'!$A$267:$BA$267)))-F$6)+INDEX('Back data'!$A$268:$BA$268,,MAX(IF('Back data'!$A$268:$BA$268&lt;&gt;"",COLUMN('Back data'!$A$268:$BA$268)))-F$6)</f>
        <v>92.37</v>
      </c>
      <c r="G32" s="9" cm="1">
        <f t="array" ref="G32">INDEX('Back data'!$A$267:$BA$267,,MAX(IF('Back data'!$A$267:$BA$267&lt;&gt;"",COLUMN('Back data'!$A$267:$BA$267)))-G$6)+INDEX('Back data'!$A$268:$BA$268,,MAX(IF('Back data'!$A$268:$BA$268&lt;&gt;"",COLUMN('Back data'!$A$268:$BA$268)))-G$6)</f>
        <v>94.36999999999999</v>
      </c>
      <c r="H32" s="9" cm="1">
        <f t="array" ref="H32">INDEX('Back data'!$A$267:$BA$267,,MAX(IF('Back data'!$A$267:$BA$267&lt;&gt;"",COLUMN('Back data'!$A$267:$BA$267)))-H$6)+INDEX('Back data'!$A$268:$BA$268,,MAX(IF('Back data'!$A$268:$BA$268&lt;&gt;"",COLUMN('Back data'!$A$268:$BA$268)))-H$6)</f>
        <v>95.4</v>
      </c>
      <c r="I32" s="9" cm="1">
        <f t="array" ref="I32">INDEX('Back data'!$A$267:$BA$267,,MAX(IF('Back data'!$A$267:$BA$267&lt;&gt;"",COLUMN('Back data'!$A$267:$BA$267)))-I$6)+INDEX('Back data'!$A$268:$BA$268,,MAX(IF('Back data'!$A$268:$BA$268&lt;&gt;"",COLUMN('Back data'!$A$268:$BA$268)))-I$6)</f>
        <v>100</v>
      </c>
      <c r="J32" s="9" cm="1">
        <f t="array" ref="J32">INDEX('Back data'!$A$267:$BA$267,,MAX(IF('Back data'!$A$267:$BA$267&lt;&gt;"",COLUMN('Back data'!$A$267:$BA$267)))-J$6)+INDEX('Back data'!$A$268:$BA$268,,MAX(IF('Back data'!$A$268:$BA$268&lt;&gt;"",COLUMN('Back data'!$A$268:$BA$268)))-J$6)</f>
        <v>100</v>
      </c>
      <c r="K32" s="9" cm="1">
        <f t="array" ref="K32">INDEX('Back data'!$A$267:$BA$267,,MAX(IF('Back data'!$A$267:$BA$267&lt;&gt;"",COLUMN('Back data'!$A$267:$BA$267)))-K$6)+INDEX('Back data'!$A$268:$BA$268,,MAX(IF('Back data'!$A$268:$BA$268&lt;&gt;"",COLUMN('Back data'!$A$268:$BA$268)))-K$6)</f>
        <v>100</v>
      </c>
      <c r="L32" s="9" cm="1">
        <f t="array" ref="L32">INDEX('Back data'!$A$267:$BA$267,,MAX(IF('Back data'!$A$267:$BA$267&lt;&gt;"",COLUMN('Back data'!$A$267:$BA$267)))-L$6)+INDEX('Back data'!$A$268:$BA$268,,MAX(IF('Back data'!$A$268:$BA$268&lt;&gt;"",COLUMN('Back data'!$A$268:$BA$268)))-L$6)</f>
        <v>100</v>
      </c>
      <c r="M32" s="9" cm="1">
        <f t="array" ref="M32">INDEX('Back data'!$A$267:$BA$267,,MAX(IF('Back data'!$A$267:$BA$267&lt;&gt;"",COLUMN('Back data'!$A$267:$BA$267)))-M$6)+INDEX('Back data'!$A$268:$BA$268,,MAX(IF('Back data'!$A$268:$BA$268&lt;&gt;"",COLUMN('Back data'!$A$268:$BA$268)))-M$6)</f>
        <v>100</v>
      </c>
      <c r="N32" s="9" cm="1">
        <f t="array" ref="N32">INDEX('Back data'!$A$267:$BA$267,,MAX(IF('Back data'!$A$267:$BA$267&lt;&gt;"",COLUMN('Back data'!$A$267:$BA$267)))-N$6)+INDEX('Back data'!$A$268:$BA$268,,MAX(IF('Back data'!$A$268:$BA$268&lt;&gt;"",COLUMN('Back data'!$A$268:$BA$268)))-N$6)</f>
        <v>100</v>
      </c>
      <c r="O32" s="9" cm="1">
        <f t="array" ref="O32">INDEX('Back data'!$A$267:$BA$267,,MAX(IF('Back data'!$A$267:$BA$267&lt;&gt;"",COLUMN('Back data'!$A$267:$BA$267)))-O$6)+INDEX('Back data'!$A$268:$BA$268,,MAX(IF('Back data'!$A$268:$BA$268&lt;&gt;"",COLUMN('Back data'!$A$268:$BA$268)))-O$6)</f>
        <v>100</v>
      </c>
      <c r="P32" s="9" cm="1">
        <f t="array" ref="P32">INDEX('Back data'!$A$267:$BA$267,,MAX(IF('Back data'!$A$267:$BA$267&lt;&gt;"",COLUMN('Back data'!$A$267:$BA$267)))-P$6)+INDEX('Back data'!$A$268:$BA$268,,MAX(IF('Back data'!$A$268:$BA$268&lt;&gt;"",COLUMN('Back data'!$A$268:$BA$268)))-P$6)</f>
        <v>100</v>
      </c>
    </row>
    <row r="33" spans="1:18" x14ac:dyDescent="0.25">
      <c r="A33" s="24" t="s">
        <v>38</v>
      </c>
      <c r="B33" s="27" t="s">
        <v>32</v>
      </c>
      <c r="C33" s="10" t="s">
        <v>39</v>
      </c>
      <c r="D33" s="11" cm="1">
        <f t="array" ref="D33">INDEX('Back data'!$A$267:$BA$267,,MAX(IF('Back data'!$A$267:$BA$267&lt;&gt;"",COLUMN('Back data'!$A$267:$BA$267)))-D$6)/D32</f>
        <v>0.96084538375973305</v>
      </c>
      <c r="E33" s="11" cm="1">
        <f t="array" ref="E33">INDEX('Back data'!$A$267:$BA$267,,MAX(IF('Back data'!$A$267:$BA$267&lt;&gt;"",COLUMN('Back data'!$A$267:$BA$267)))-E$6)/E32</f>
        <v>0.96141233056405773</v>
      </c>
      <c r="F33" s="11" cm="1">
        <f t="array" ref="F33">INDEX('Back data'!$A$267:$BA$267,,MAX(IF('Back data'!$A$267:$BA$267&lt;&gt;"",COLUMN('Back data'!$A$267:$BA$267)))-F$6)/F32</f>
        <v>0.9518241853415611</v>
      </c>
      <c r="G33" s="11" cm="1">
        <f t="array" ref="G33">INDEX('Back data'!$A$267:$BA$267,,MAX(IF('Back data'!$A$267:$BA$267&lt;&gt;"",COLUMN('Back data'!$A$267:$BA$267)))-G$6)/G32</f>
        <v>0.95538836494648727</v>
      </c>
      <c r="H33" s="11" cm="1">
        <f t="array" ref="H33">INDEX('Back data'!$A$267:$BA$267,,MAX(IF('Back data'!$A$267:$BA$267&lt;&gt;"",COLUMN('Back data'!$A$267:$BA$267)))-H$6)/H32</f>
        <v>0.94947589098532492</v>
      </c>
      <c r="I33" s="11" cm="1">
        <f t="array" ref="I33">INDEX('Back data'!$A$267:$BA$267,,MAX(IF('Back data'!$A$267:$BA$267&lt;&gt;"",COLUMN('Back data'!$A$267:$BA$267)))-I$6)/I32</f>
        <v>0.98790000000000011</v>
      </c>
      <c r="J33" s="11" cm="1">
        <f t="array" ref="J33">INDEX('Back data'!$A$267:$BA$267,,MAX(IF('Back data'!$A$267:$BA$267&lt;&gt;"",COLUMN('Back data'!$A$267:$BA$267)))-J$6)/J32</f>
        <v>0.97770000000000001</v>
      </c>
      <c r="K33" s="11" cm="1">
        <f t="array" ref="K33">INDEX('Back data'!$A$267:$BA$267,,MAX(IF('Back data'!$A$267:$BA$267&lt;&gt;"",COLUMN('Back data'!$A$267:$BA$267)))-K$6)/K32</f>
        <v>0.97470000000000001</v>
      </c>
      <c r="L33" s="11" cm="1">
        <f t="array" ref="L33">INDEX('Back data'!$A$267:$BA$267,,MAX(IF('Back data'!$A$267:$BA$267&lt;&gt;"",COLUMN('Back data'!$A$267:$BA$267)))-L$6)/L32</f>
        <v>0.97430000000000005</v>
      </c>
      <c r="M33" s="11" cm="1">
        <f t="array" ref="M33">INDEX('Back data'!$A$267:$BA$267,,MAX(IF('Back data'!$A$267:$BA$267&lt;&gt;"",COLUMN('Back data'!$A$267:$BA$267)))-M$6)/M32</f>
        <v>0.96689999999999998</v>
      </c>
      <c r="N33" s="11" cm="1">
        <f t="array" ref="N33">INDEX('Back data'!$A$267:$BA$267,,MAX(IF('Back data'!$A$267:$BA$267&lt;&gt;"",COLUMN('Back data'!$A$267:$BA$267)))-N$6)/N32</f>
        <v>0.9618000000000001</v>
      </c>
      <c r="O33" s="11" cm="1">
        <f t="array" ref="O33">INDEX('Back data'!$A$267:$BA$267,,MAX(IF('Back data'!$A$267:$BA$267&lt;&gt;"",COLUMN('Back data'!$A$267:$BA$267)))-O$6)/O32</f>
        <v>0.96109999999999995</v>
      </c>
      <c r="P33" s="11" cm="1">
        <f t="array" ref="P33">INDEX('Back data'!$A$267:$BA$267,,MAX(IF('Back data'!$A$267:$BA$267&lt;&gt;"",COLUMN('Back data'!$A$267:$BA$267)))-P$6)/P32</f>
        <v>0.97680000000000011</v>
      </c>
    </row>
    <row r="34" spans="1:18" x14ac:dyDescent="0.25">
      <c r="A34" s="24" t="s">
        <v>38</v>
      </c>
      <c r="B34" s="27" t="s">
        <v>32</v>
      </c>
      <c r="C34" s="10" t="s">
        <v>40</v>
      </c>
      <c r="D34" s="11" cm="1">
        <f t="array" ref="D34">+INDEX('Back data'!$A$268:$BA$268,,MAX(IF('Back data'!$A$268:$BA$268&lt;&gt;"",COLUMN('Back data'!$A$268:$BA$268)))-D$6)/D32</f>
        <v>3.9154616240266969E-2</v>
      </c>
      <c r="E34" s="11" cm="1">
        <f t="array" ref="E34">+INDEX('Back data'!$A$268:$BA$268,,MAX(IF('Back data'!$A$268:$BA$268&lt;&gt;"",COLUMN('Back data'!$A$268:$BA$268)))-E$6)/E32</f>
        <v>3.858766943594228E-2</v>
      </c>
      <c r="F34" s="11" cm="1">
        <f t="array" ref="F34">+INDEX('Back data'!$A$268:$BA$268,,MAX(IF('Back data'!$A$268:$BA$268&lt;&gt;"",COLUMN('Back data'!$A$268:$BA$268)))-F$6)/F32</f>
        <v>4.8175814658438884E-2</v>
      </c>
      <c r="G34" s="11" cm="1">
        <f t="array" ref="G34">+INDEX('Back data'!$A$268:$BA$268,,MAX(IF('Back data'!$A$268:$BA$268&lt;&gt;"",COLUMN('Back data'!$A$268:$BA$268)))-G$6)/G32</f>
        <v>4.4611635053512774E-2</v>
      </c>
      <c r="H34" s="11" cm="1">
        <f t="array" ref="H34">+INDEX('Back data'!$A$268:$BA$268,,MAX(IF('Back data'!$A$268:$BA$268&lt;&gt;"",COLUMN('Back data'!$A$268:$BA$268)))-H$6)/H32</f>
        <v>5.052410901467505E-2</v>
      </c>
      <c r="I34" s="11" cm="1">
        <f t="array" ref="I34">+INDEX('Back data'!$A$268:$BA$268,,MAX(IF('Back data'!$A$268:$BA$268&lt;&gt;"",COLUMN('Back data'!$A$268:$BA$268)))-I$6)/I32</f>
        <v>1.21E-2</v>
      </c>
      <c r="J34" s="11" cm="1">
        <f t="array" ref="J34">+INDEX('Back data'!$A$268:$BA$268,,MAX(IF('Back data'!$A$268:$BA$268&lt;&gt;"",COLUMN('Back data'!$A$268:$BA$268)))-J$6)/J32</f>
        <v>2.23E-2</v>
      </c>
      <c r="K34" s="11" cm="1">
        <f t="array" ref="K34">+INDEX('Back data'!$A$268:$BA$268,,MAX(IF('Back data'!$A$268:$BA$268&lt;&gt;"",COLUMN('Back data'!$A$268:$BA$268)))-K$6)/K32</f>
        <v>2.53E-2</v>
      </c>
      <c r="L34" s="11" cm="1">
        <f t="array" ref="L34">+INDEX('Back data'!$A$268:$BA$268,,MAX(IF('Back data'!$A$268:$BA$268&lt;&gt;"",COLUMN('Back data'!$A$268:$BA$268)))-L$6)/L32</f>
        <v>2.5699999999999997E-2</v>
      </c>
      <c r="M34" s="11" cm="1">
        <f t="array" ref="M34">+INDEX('Back data'!$A$268:$BA$268,,MAX(IF('Back data'!$A$268:$BA$268&lt;&gt;"",COLUMN('Back data'!$A$268:$BA$268)))-M$6)/M32</f>
        <v>3.3099999999999997E-2</v>
      </c>
      <c r="N34" s="11" cm="1">
        <f t="array" ref="N34">+INDEX('Back data'!$A$268:$BA$268,,MAX(IF('Back data'!$A$268:$BA$268&lt;&gt;"",COLUMN('Back data'!$A$268:$BA$268)))-N$6)/N32</f>
        <v>3.8199999999999998E-2</v>
      </c>
      <c r="O34" s="11" cm="1">
        <f t="array" ref="O34">+INDEX('Back data'!$A$268:$BA$268,,MAX(IF('Back data'!$A$268:$BA$268&lt;&gt;"",COLUMN('Back data'!$A$268:$BA$268)))-O$6)/O32</f>
        <v>3.8900000000000004E-2</v>
      </c>
      <c r="P34" s="11" cm="1">
        <f t="array" ref="P34">+INDEX('Back data'!$A$268:$BA$268,,MAX(IF('Back data'!$A$268:$BA$268&lt;&gt;"",COLUMN('Back data'!$A$268:$BA$268)))-P$6)/P32</f>
        <v>2.3199999999999998E-2</v>
      </c>
      <c r="R34" s="56"/>
    </row>
    <row r="37" spans="1:18" x14ac:dyDescent="0.25">
      <c r="C37" s="8" t="s">
        <v>37</v>
      </c>
      <c r="D37" s="9" cm="1">
        <f t="array" ref="D37">INDEX('Back data'!$A$272:$BA$272,,MAX(IF('Back data'!$A$272:$BA$272&lt;&gt;"",COLUMN('Back data'!$A$272:$BA$272)))-D$6)+INDEX('Back data'!$A$273:$BA$273,,MAX(IF('Back data'!$A$273:$BA$273&lt;&gt;"",COLUMN('Back data'!$A$273:$BA$273)))-D$6)</f>
        <v>90.77</v>
      </c>
      <c r="E37" s="9" cm="1">
        <f t="array" ref="E37">INDEX('Back data'!$A$272:$BA$272,,MAX(IF('Back data'!$A$272:$BA$272&lt;&gt;"",COLUMN('Back data'!$A$272:$BA$272)))-E$6)+INDEX('Back data'!$A$273:$BA$273,,MAX(IF('Back data'!$A$273:$BA$273&lt;&gt;"",COLUMN('Back data'!$A$273:$BA$273)))-E$6)</f>
        <v>87.72</v>
      </c>
      <c r="F37" s="9" cm="1">
        <f t="array" ref="F37">INDEX('Back data'!$A$272:$BA$272,,MAX(IF('Back data'!$A$272:$BA$272&lt;&gt;"",COLUMN('Back data'!$A$272:$BA$272)))-F$6)+INDEX('Back data'!$A$273:$BA$273,,MAX(IF('Back data'!$A$273:$BA$273&lt;&gt;"",COLUMN('Back data'!$A$273:$BA$273)))-F$6)</f>
        <v>90.63000000000001</v>
      </c>
      <c r="G37" s="9" cm="1">
        <f t="array" ref="G37">INDEX('Back data'!$A$272:$BA$272,,MAX(IF('Back data'!$A$272:$BA$272&lt;&gt;"",COLUMN('Back data'!$A$272:$BA$272)))-G$6)+INDEX('Back data'!$A$273:$BA$273,,MAX(IF('Back data'!$A$273:$BA$273&lt;&gt;"",COLUMN('Back data'!$A$273:$BA$273)))-G$6)</f>
        <v>93.51</v>
      </c>
      <c r="H37" s="9" cm="1">
        <f t="array" ref="H37">INDEX('Back data'!$A$272:$BA$272,,MAX(IF('Back data'!$A$272:$BA$272&lt;&gt;"",COLUMN('Back data'!$A$272:$BA$272)))-H$6)+INDEX('Back data'!$A$273:$BA$273,,MAX(IF('Back data'!$A$273:$BA$273&lt;&gt;"",COLUMN('Back data'!$A$273:$BA$273)))-H$6)</f>
        <v>95.16</v>
      </c>
      <c r="I37" s="9" cm="1">
        <f t="array" ref="I37">INDEX('Back data'!$A$272:$BA$272,,MAX(IF('Back data'!$A$272:$BA$272&lt;&gt;"",COLUMN('Back data'!$A$272:$BA$272)))-I$6)+INDEX('Back data'!$A$273:$BA$273,,MAX(IF('Back data'!$A$273:$BA$273&lt;&gt;"",COLUMN('Back data'!$A$273:$BA$273)))-I$6)</f>
        <v>100</v>
      </c>
      <c r="J37" s="9" cm="1">
        <f t="array" ref="J37">INDEX('Back data'!$A$272:$BA$272,,MAX(IF('Back data'!$A$272:$BA$272&lt;&gt;"",COLUMN('Back data'!$A$272:$BA$272)))-J$6)+INDEX('Back data'!$A$273:$BA$273,,MAX(IF('Back data'!$A$273:$BA$273&lt;&gt;"",COLUMN('Back data'!$A$273:$BA$273)))-J$6)</f>
        <v>100</v>
      </c>
      <c r="K37" s="9" cm="1">
        <f t="array" ref="K37">INDEX('Back data'!$A$272:$BA$272,,MAX(IF('Back data'!$A$272:$BA$272&lt;&gt;"",COLUMN('Back data'!$A$272:$BA$272)))-K$6)+INDEX('Back data'!$A$273:$BA$273,,MAX(IF('Back data'!$A$273:$BA$273&lt;&gt;"",COLUMN('Back data'!$A$273:$BA$273)))-K$6)</f>
        <v>100</v>
      </c>
      <c r="L37" s="9" cm="1">
        <f t="array" ref="L37">INDEX('Back data'!$A$272:$BA$272,,MAX(IF('Back data'!$A$272:$BA$272&lt;&gt;"",COLUMN('Back data'!$A$272:$BA$272)))-L$6)+INDEX('Back data'!$A$273:$BA$273,,MAX(IF('Back data'!$A$273:$BA$273&lt;&gt;"",COLUMN('Back data'!$A$273:$BA$273)))-L$6)</f>
        <v>100</v>
      </c>
      <c r="M37" s="9" cm="1">
        <f t="array" ref="M37">INDEX('Back data'!$A$272:$BA$272,,MAX(IF('Back data'!$A$272:$BA$272&lt;&gt;"",COLUMN('Back data'!$A$272:$BA$272)))-M$6)+INDEX('Back data'!$A$273:$BA$273,,MAX(IF('Back data'!$A$273:$BA$273&lt;&gt;"",COLUMN('Back data'!$A$273:$BA$273)))-M$6)</f>
        <v>100</v>
      </c>
      <c r="N37" s="9" cm="1">
        <f t="array" ref="N37">INDEX('Back data'!$A$272:$BA$272,,MAX(IF('Back data'!$A$272:$BA$272&lt;&gt;"",COLUMN('Back data'!$A$272:$BA$272)))-N$6)+INDEX('Back data'!$A$273:$BA$273,,MAX(IF('Back data'!$A$273:$BA$273&lt;&gt;"",COLUMN('Back data'!$A$273:$BA$273)))-N$6)</f>
        <v>100</v>
      </c>
      <c r="O37" s="9" cm="1">
        <f t="array" ref="O37">INDEX('Back data'!$A$272:$BA$272,,MAX(IF('Back data'!$A$272:$BA$272&lt;&gt;"",COLUMN('Back data'!$A$272:$BA$272)))-O$6)+INDEX('Back data'!$A$273:$BA$273,,MAX(IF('Back data'!$A$273:$BA$273&lt;&gt;"",COLUMN('Back data'!$A$273:$BA$273)))-O$6)</f>
        <v>100</v>
      </c>
      <c r="P37" s="9" cm="1">
        <f t="array" ref="P37">INDEX('Back data'!$A$272:$BA$272,,MAX(IF('Back data'!$A$272:$BA$272&lt;&gt;"",COLUMN('Back data'!$A$272:$BA$272)))-P$6)+INDEX('Back data'!$A$273:$BA$273,,MAX(IF('Back data'!$A$273:$BA$273&lt;&gt;"",COLUMN('Back data'!$A$273:$BA$273)))-P$6)</f>
        <v>100</v>
      </c>
    </row>
    <row r="38" spans="1:18" x14ac:dyDescent="0.25">
      <c r="A38" s="24" t="s">
        <v>38</v>
      </c>
      <c r="B38" s="27" t="s">
        <v>36</v>
      </c>
      <c r="C38" s="10" t="s">
        <v>39</v>
      </c>
      <c r="D38" s="11" cm="1">
        <f t="array" ref="D38">INDEX('Back data'!$A$272:$BA$272,,MAX(IF('Back data'!$A$272:$BA$272&lt;&gt;"",COLUMN('Back data'!$A$272:$BA$272)))-D$6)/D37</f>
        <v>0.89622121846425029</v>
      </c>
      <c r="E38" s="11" cm="1">
        <f t="array" ref="E38">INDEX('Back data'!$A$272:$BA$272,,MAX(IF('Back data'!$A$272:$BA$272&lt;&gt;"",COLUMN('Back data'!$A$272:$BA$272)))-E$6)/E37</f>
        <v>0.92818057455540359</v>
      </c>
      <c r="F38" s="11" cm="1">
        <f t="array" ref="F38">INDEX('Back data'!$A$272:$BA$272,,MAX(IF('Back data'!$A$272:$BA$272&lt;&gt;"",COLUMN('Back data'!$A$272:$BA$272)))-F$6)/F37</f>
        <v>0.94780977601235794</v>
      </c>
      <c r="G38" s="11" cm="1">
        <f t="array" ref="G38">INDEX('Back data'!$A$272:$BA$272,,MAX(IF('Back data'!$A$272:$BA$272&lt;&gt;"",COLUMN('Back data'!$A$272:$BA$272)))-G$6)/G37</f>
        <v>0.88974441236231416</v>
      </c>
      <c r="H38" s="11" cm="1">
        <f t="array" ref="H38">INDEX('Back data'!$A$272:$BA$272,,MAX(IF('Back data'!$A$272:$BA$272&lt;&gt;"",COLUMN('Back data'!$A$272:$BA$272)))-H$6)/H37</f>
        <v>0.94167717528373274</v>
      </c>
      <c r="I38" s="11" cm="1">
        <f t="array" ref="I38">INDEX('Back data'!$A$272:$BA$272,,MAX(IF('Back data'!$A$272:$BA$272&lt;&gt;"",COLUMN('Back data'!$A$272:$BA$272)))-I$6)/I37</f>
        <v>0.98930000000000007</v>
      </c>
      <c r="J38" s="11" cm="1">
        <f t="array" ref="J38">INDEX('Back data'!$A$272:$BA$272,,MAX(IF('Back data'!$A$272:$BA$272&lt;&gt;"",COLUMN('Back data'!$A$272:$BA$272)))-J$6)/J37</f>
        <v>0.87930000000000008</v>
      </c>
      <c r="K38" s="11" cm="1">
        <f t="array" ref="K38">INDEX('Back data'!$A$272:$BA$272,,MAX(IF('Back data'!$A$272:$BA$272&lt;&gt;"",COLUMN('Back data'!$A$272:$BA$272)))-K$6)/K37</f>
        <v>0.92819999999999991</v>
      </c>
      <c r="L38" s="11" cm="1">
        <f t="array" ref="L38">INDEX('Back data'!$A$272:$BA$272,,MAX(IF('Back data'!$A$272:$BA$272&lt;&gt;"",COLUMN('Back data'!$A$272:$BA$272)))-L$6)/L37</f>
        <v>0.79110000000000003</v>
      </c>
      <c r="M38" s="11" cm="1">
        <f t="array" ref="M38">INDEX('Back data'!$A$272:$BA$272,,MAX(IF('Back data'!$A$272:$BA$272&lt;&gt;"",COLUMN('Back data'!$A$272:$BA$272)))-M$6)/M37</f>
        <v>0.79480000000000006</v>
      </c>
      <c r="N38" s="11" cm="1">
        <f t="array" ref="N38">INDEX('Back data'!$A$272:$BA$272,,MAX(IF('Back data'!$A$272:$BA$272&lt;&gt;"",COLUMN('Back data'!$A$272:$BA$272)))-N$6)/N37</f>
        <v>0.7923</v>
      </c>
      <c r="O38" s="11" cm="1">
        <f t="array" ref="O38">INDEX('Back data'!$A$272:$BA$272,,MAX(IF('Back data'!$A$272:$BA$272&lt;&gt;"",COLUMN('Back data'!$A$272:$BA$272)))-O$6)/O37</f>
        <v>0.80790000000000006</v>
      </c>
      <c r="P38" s="11" cm="1">
        <f t="array" ref="P38">INDEX('Back data'!$A$272:$BA$272,,MAX(IF('Back data'!$A$272:$BA$272&lt;&gt;"",COLUMN('Back data'!$A$272:$BA$272)))-P$6)/P37</f>
        <v>0.92049999999999998</v>
      </c>
    </row>
    <row r="39" spans="1:18" x14ac:dyDescent="0.25">
      <c r="A39" s="24" t="s">
        <v>38</v>
      </c>
      <c r="B39" s="27" t="s">
        <v>36</v>
      </c>
      <c r="C39" s="10" t="s">
        <v>40</v>
      </c>
      <c r="D39" s="11" cm="1">
        <f t="array" ref="D39">+INDEX('Back data'!$A$273:$BA$273,,MAX(IF('Back data'!$A$273:$BA$273&lt;&gt;"",COLUMN('Back data'!$A$273:$BA$273)))-D$6)/D37</f>
        <v>0.1037787815357497</v>
      </c>
      <c r="E39" s="11" cm="1">
        <f t="array" ref="E39">+INDEX('Back data'!$A$273:$BA$273,,MAX(IF('Back data'!$A$273:$BA$273&lt;&gt;"",COLUMN('Back data'!$A$273:$BA$273)))-E$6)/E37</f>
        <v>7.1819425444596435E-2</v>
      </c>
      <c r="F39" s="11" cm="1">
        <f t="array" ref="F39">+INDEX('Back data'!$A$273:$BA$273,,MAX(IF('Back data'!$A$273:$BA$273&lt;&gt;"",COLUMN('Back data'!$A$273:$BA$273)))-F$6)/F37</f>
        <v>5.2190223987642059E-2</v>
      </c>
      <c r="G39" s="11" cm="1">
        <f t="array" ref="G39">+INDEX('Back data'!$A$273:$BA$273,,MAX(IF('Back data'!$A$273:$BA$273&lt;&gt;"",COLUMN('Back data'!$A$273:$BA$273)))-G$6)/G37</f>
        <v>0.11025558763768581</v>
      </c>
      <c r="H39" s="11" cm="1">
        <f t="array" ref="H39">+INDEX('Back data'!$A$273:$BA$273,,MAX(IF('Back data'!$A$273:$BA$273&lt;&gt;"",COLUMN('Back data'!$A$273:$BA$273)))-H$6)/H37</f>
        <v>5.8322824716267339E-2</v>
      </c>
      <c r="I39" s="11" cm="1">
        <f t="array" ref="I39">+INDEX('Back data'!$A$273:$BA$273,,MAX(IF('Back data'!$A$273:$BA$273&lt;&gt;"",COLUMN('Back data'!$A$273:$BA$273)))-I$6)/I37</f>
        <v>1.0700000000000001E-2</v>
      </c>
      <c r="J39" s="11" cm="1">
        <f t="array" ref="J39">+INDEX('Back data'!$A$273:$BA$273,,MAX(IF('Back data'!$A$273:$BA$273&lt;&gt;"",COLUMN('Back data'!$A$273:$BA$273)))-J$6)/J37</f>
        <v>0.1207</v>
      </c>
      <c r="K39" s="11" cm="1">
        <f t="array" ref="K39">+INDEX('Back data'!$A$273:$BA$273,,MAX(IF('Back data'!$A$273:$BA$273&lt;&gt;"",COLUMN('Back data'!$A$273:$BA$273)))-K$6)/K37</f>
        <v>7.1800000000000003E-2</v>
      </c>
      <c r="L39" s="11" cm="1">
        <f t="array" ref="L39">+INDEX('Back data'!$A$273:$BA$273,,MAX(IF('Back data'!$A$273:$BA$273&lt;&gt;"",COLUMN('Back data'!$A$273:$BA$273)))-L$6)/L37</f>
        <v>0.2089</v>
      </c>
      <c r="M39" s="11" cm="1">
        <f t="array" ref="M39">+INDEX('Back data'!$A$273:$BA$273,,MAX(IF('Back data'!$A$273:$BA$273&lt;&gt;"",COLUMN('Back data'!$A$273:$BA$273)))-M$6)/M37</f>
        <v>0.20519999999999999</v>
      </c>
      <c r="N39" s="11" cm="1">
        <f t="array" ref="N39">+INDEX('Back data'!$A$273:$BA$273,,MAX(IF('Back data'!$A$273:$BA$273&lt;&gt;"",COLUMN('Back data'!$A$273:$BA$273)))-N$6)/N37</f>
        <v>0.2077</v>
      </c>
      <c r="O39" s="11" cm="1">
        <f t="array" ref="O39">+INDEX('Back data'!$A$273:$BA$273,,MAX(IF('Back data'!$A$273:$BA$273&lt;&gt;"",COLUMN('Back data'!$A$273:$BA$273)))-O$6)/O37</f>
        <v>0.19210000000000002</v>
      </c>
      <c r="P39" s="11" cm="1">
        <f t="array" ref="P39">+INDEX('Back data'!$A$273:$BA$273,,MAX(IF('Back data'!$A$273:$BA$273&lt;&gt;"",COLUMN('Back data'!$A$273:$BA$273)))-P$6)/P37</f>
        <v>7.9500000000000001E-2</v>
      </c>
      <c r="R39" s="56"/>
    </row>
    <row r="45" spans="1:18" x14ac:dyDescent="0.25">
      <c r="A45" s="6"/>
      <c r="B45" s="7"/>
      <c r="C45" s="8" t="s">
        <v>37</v>
      </c>
      <c r="D45" s="9" cm="1">
        <f t="array" ref="D45">INDEX('Back data'!$A$82:$BA$82,,MAX(IF('Back data'!$A$82:$BA$82&lt;&gt;"",COLUMN('Back data'!$A$82:$BA$82)))-D$6)+INDEX('Back data'!$A$83:$BA$83,,MAX(IF('Back data'!$A$83:$BA$83&lt;&gt;"",COLUMN('Back data'!$A$83:$BA$83)))-D$6)</f>
        <v>89.34</v>
      </c>
      <c r="E45" s="9" cm="1">
        <f t="array" ref="E45">INDEX('Back data'!$A$82:$BA$82,,MAX(IF('Back data'!$A$82:$BA$82&lt;&gt;"",COLUMN('Back data'!$A$82:$BA$82)))-E$6)+INDEX('Back data'!$A$83:$BA$83,,MAX(IF('Back data'!$A$83:$BA$83&lt;&gt;"",COLUMN('Back data'!$A$83:$BA$83)))-E$6)</f>
        <v>90.789999999999992</v>
      </c>
      <c r="F45" s="9" cm="1">
        <f t="array" ref="F45">INDEX('Back data'!$A$82:$BA$82,,MAX(IF('Back data'!$A$82:$BA$82&lt;&gt;"",COLUMN('Back data'!$A$82:$BA$82)))-F$6)+INDEX('Back data'!$A$83:$BA$83,,MAX(IF('Back data'!$A$83:$BA$83&lt;&gt;"",COLUMN('Back data'!$A$83:$BA$83)))-F$6)</f>
        <v>91.960000000000008</v>
      </c>
      <c r="G45" s="9" cm="1">
        <f t="array" ref="G45">INDEX('Back data'!$A$82:$BA$82,,MAX(IF('Back data'!$A$82:$BA$82&lt;&gt;"",COLUMN('Back data'!$A$82:$BA$82)))-G$6)+INDEX('Back data'!$A$83:$BA$83,,MAX(IF('Back data'!$A$83:$BA$83&lt;&gt;"",COLUMN('Back data'!$A$83:$BA$83)))-G$6)</f>
        <v>94.789999999999992</v>
      </c>
      <c r="H45" s="9" cm="1">
        <f t="array" ref="H45">INDEX('Back data'!$A$82:$BA$82,,MAX(IF('Back data'!$A$82:$BA$82&lt;&gt;"",COLUMN('Back data'!$A$82:$BA$82)))-H$6)+INDEX('Back data'!$A$83:$BA$83,,MAX(IF('Back data'!$A$83:$BA$83&lt;&gt;"",COLUMN('Back data'!$A$83:$BA$83)))-H$6)</f>
        <v>93.66</v>
      </c>
      <c r="I45" s="9" cm="1">
        <f t="array" ref="I45">INDEX('Back data'!$A$82:$BA$82,,MAX(IF('Back data'!$A$82:$BA$82&lt;&gt;"",COLUMN('Back data'!$A$82:$BA$82)))-I$6)+INDEX('Back data'!$A$83:$BA$83,,MAX(IF('Back data'!$A$83:$BA$83&lt;&gt;"",COLUMN('Back data'!$A$83:$BA$83)))-I$6)</f>
        <v>100</v>
      </c>
      <c r="J45" s="9" cm="1">
        <f t="array" ref="J45">INDEX('Back data'!$A$82:$BA$82,,MAX(IF('Back data'!$A$82:$BA$82&lt;&gt;"",COLUMN('Back data'!$A$82:$BA$82)))-J$6)+INDEX('Back data'!$A$83:$BA$83,,MAX(IF('Back data'!$A$83:$BA$83&lt;&gt;"",COLUMN('Back data'!$A$83:$BA$83)))-J$6)</f>
        <v>100</v>
      </c>
      <c r="K45" s="9" cm="1">
        <f t="array" ref="K45">INDEX('Back data'!$A$82:$BA$82,,MAX(IF('Back data'!$A$82:$BA$82&lt;&gt;"",COLUMN('Back data'!$A$82:$BA$82)))-K$6)+INDEX('Back data'!$A$83:$BA$83,,MAX(IF('Back data'!$A$83:$BA$83&lt;&gt;"",COLUMN('Back data'!$A$83:$BA$83)))-K$6)</f>
        <v>100</v>
      </c>
      <c r="L45" s="9" cm="1">
        <f t="array" ref="L45">INDEX('Back data'!$A$82:$BA$82,,MAX(IF('Back data'!$A$82:$BA$82&lt;&gt;"",COLUMN('Back data'!$A$82:$BA$82)))-L$6)+INDEX('Back data'!$A$83:$BA$83,,MAX(IF('Back data'!$A$83:$BA$83&lt;&gt;"",COLUMN('Back data'!$A$83:$BA$83)))-L$6)</f>
        <v>100</v>
      </c>
      <c r="M45" s="9" cm="1">
        <f t="array" ref="M45">INDEX('Back data'!$A$82:$BA$82,,MAX(IF('Back data'!$A$82:$BA$82&lt;&gt;"",COLUMN('Back data'!$A$82:$BA$82)))-M$6)+INDEX('Back data'!$A$83:$BA$83,,MAX(IF('Back data'!$A$83:$BA$83&lt;&gt;"",COLUMN('Back data'!$A$83:$BA$83)))-M$6)</f>
        <v>100</v>
      </c>
      <c r="N45" s="9" cm="1">
        <f t="array" ref="N45">INDEX('Back data'!$A$82:$BA$82,,MAX(IF('Back data'!$A$82:$BA$82&lt;&gt;"",COLUMN('Back data'!$A$82:$BA$82)))-N$6)+INDEX('Back data'!$A$83:$BA$83,,MAX(IF('Back data'!$A$83:$BA$83&lt;&gt;"",COLUMN('Back data'!$A$83:$BA$83)))-N$6)</f>
        <v>100</v>
      </c>
      <c r="O45" s="9" cm="1">
        <f t="array" ref="O45">INDEX('Back data'!$A$82:$BA$82,,MAX(IF('Back data'!$A$82:$BA$82&lt;&gt;"",COLUMN('Back data'!$A$82:$BA$82)))-O$6)+INDEX('Back data'!$A$83:$BA$83,,MAX(IF('Back data'!$A$83:$BA$83&lt;&gt;"",COLUMN('Back data'!$A$83:$BA$83)))-O$6)</f>
        <v>100</v>
      </c>
      <c r="P45" s="9" cm="1">
        <f t="array" ref="P45">INDEX('Back data'!$A$82:$BA$82,,MAX(IF('Back data'!$A$82:$BA$82&lt;&gt;"",COLUMN('Back data'!$A$82:$BA$82)))-P$6)+INDEX('Back data'!$A$83:$BA$83,,MAX(IF('Back data'!$A$83:$BA$83&lt;&gt;"",COLUMN('Back data'!$A$83:$BA$83)))-P$6)</f>
        <v>100</v>
      </c>
    </row>
    <row r="46" spans="1:18" x14ac:dyDescent="0.25">
      <c r="A46" s="33" t="s">
        <v>43</v>
      </c>
      <c r="B46" s="25" t="s">
        <v>44</v>
      </c>
      <c r="C46" s="10" t="s">
        <v>39</v>
      </c>
      <c r="D46" s="11" cm="1">
        <f t="array" ref="D46">INDEX('Back data'!$A$82:$BA$82,,MAX(IF('Back data'!$A$82:$BA$82&lt;&gt;"",COLUMN('Back data'!$A$82:$BA$82)))-D$6)/D45</f>
        <v>0.9238862771434968</v>
      </c>
      <c r="E46" s="11" cm="1">
        <f t="array" ref="E46">INDEX('Back data'!$A$82:$BA$82,,MAX(IF('Back data'!$A$82:$BA$82&lt;&gt;"",COLUMN('Back data'!$A$82:$BA$82)))-E$6)/E45</f>
        <v>0.9111135587619783</v>
      </c>
      <c r="F46" s="11" cm="1">
        <f t="array" ref="F46">INDEX('Back data'!$A$82:$BA$82,,MAX(IF('Back data'!$A$82:$BA$82&lt;&gt;"",COLUMN('Back data'!$A$82:$BA$82)))-F$6)/F45</f>
        <v>0.90571987820791644</v>
      </c>
      <c r="G46" s="11" cm="1">
        <f t="array" ref="G46">INDEX('Back data'!$A$82:$BA$82,,MAX(IF('Back data'!$A$82:$BA$82&lt;&gt;"",COLUMN('Back data'!$A$82:$BA$82)))-G$6)/G45</f>
        <v>0.89397615782255513</v>
      </c>
      <c r="H46" s="11" cm="1">
        <f t="array" ref="H46">INDEX('Back data'!$A$82:$BA$82,,MAX(IF('Back data'!$A$82:$BA$82&lt;&gt;"",COLUMN('Back data'!$A$82:$BA$82)))-H$6)/H45</f>
        <v>0.90444159726670936</v>
      </c>
      <c r="I46" s="11" cm="1">
        <f t="array" ref="I46">INDEX('Back data'!$A$82:$BA$82,,MAX(IF('Back data'!$A$82:$BA$82&lt;&gt;"",COLUMN('Back data'!$A$82:$BA$82)))-I$6)/I45</f>
        <v>0.92330000000000001</v>
      </c>
      <c r="J46" s="11" cm="1">
        <f t="array" ref="J46">INDEX('Back data'!$A$82:$BA$82,,MAX(IF('Back data'!$A$82:$BA$82&lt;&gt;"",COLUMN('Back data'!$A$82:$BA$82)))-J$6)/J45</f>
        <v>0.90500000000000003</v>
      </c>
      <c r="K46" s="11" cm="1">
        <f t="array" ref="K46">INDEX('Back data'!$A$82:$BA$82,,MAX(IF('Back data'!$A$82:$BA$82&lt;&gt;"",COLUMN('Back data'!$A$82:$BA$82)))-K$6)/K45</f>
        <v>0.82989999999999997</v>
      </c>
      <c r="L46" s="11" cm="1">
        <f t="array" ref="L46">INDEX('Back data'!$A$82:$BA$82,,MAX(IF('Back data'!$A$82:$BA$82&lt;&gt;"",COLUMN('Back data'!$A$82:$BA$82)))-L$6)/L45</f>
        <v>0.88390000000000002</v>
      </c>
      <c r="M46" s="11" cm="1">
        <f t="array" ref="M46">INDEX('Back data'!$A$82:$BA$82,,MAX(IF('Back data'!$A$82:$BA$82&lt;&gt;"",COLUMN('Back data'!$A$82:$BA$82)))-M$6)/M45</f>
        <v>0.88700000000000001</v>
      </c>
      <c r="N46" s="11" cm="1">
        <f t="array" ref="N46">INDEX('Back data'!$A$82:$BA$82,,MAX(IF('Back data'!$A$82:$BA$82&lt;&gt;"",COLUMN('Back data'!$A$82:$BA$82)))-N$6)/N45</f>
        <v>0.81940000000000002</v>
      </c>
      <c r="O46" s="11" cm="1">
        <f t="array" ref="O46">INDEX('Back data'!$A$82:$BA$82,,MAX(IF('Back data'!$A$82:$BA$82&lt;&gt;"",COLUMN('Back data'!$A$82:$BA$82)))-O$6)/O45</f>
        <v>0.81900000000000006</v>
      </c>
      <c r="P46" s="11" cm="1">
        <f t="array" ref="P46">INDEX('Back data'!$A$82:$BA$82,,MAX(IF('Back data'!$A$82:$BA$82&lt;&gt;"",COLUMN('Back data'!$A$82:$BA$82)))-P$6)/P45</f>
        <v>0.88760000000000006</v>
      </c>
    </row>
    <row r="47" spans="1:18" x14ac:dyDescent="0.25">
      <c r="A47" s="33" t="s">
        <v>43</v>
      </c>
      <c r="B47" s="25" t="s">
        <v>45</v>
      </c>
      <c r="C47" s="10" t="s">
        <v>40</v>
      </c>
      <c r="D47" s="11" cm="1">
        <f t="array" ref="D47">INDEX('Back data'!$A$83:$BA$83,,MAX(IF('Back data'!$A$83:$BA$83&lt;&gt;"",COLUMN('Back data'!$A$83:$BA$83)))-D$6)/D45</f>
        <v>7.6113722856503238E-2</v>
      </c>
      <c r="E47" s="11" cm="1">
        <f t="array" ref="E47">INDEX('Back data'!$A$83:$BA$83,,MAX(IF('Back data'!$A$83:$BA$83&lt;&gt;"",COLUMN('Back data'!$A$83:$BA$83)))-E$6)/E45</f>
        <v>8.8886441238021821E-2</v>
      </c>
      <c r="F47" s="11" cm="1">
        <f t="array" ref="F47">INDEX('Back data'!$A$83:$BA$83,,MAX(IF('Back data'!$A$83:$BA$83&lt;&gt;"",COLUMN('Back data'!$A$83:$BA$83)))-F$6)/F45</f>
        <v>9.4280121792083504E-2</v>
      </c>
      <c r="G47" s="11" cm="1">
        <f t="array" ref="G47">INDEX('Back data'!$A$83:$BA$83,,MAX(IF('Back data'!$A$83:$BA$83&lt;&gt;"",COLUMN('Back data'!$A$83:$BA$83)))-G$6)/G45</f>
        <v>0.1060238421774449</v>
      </c>
      <c r="H47" s="11" cm="1">
        <f t="array" ref="H47">INDEX('Back data'!$A$83:$BA$83,,MAX(IF('Back data'!$A$83:$BA$83&lt;&gt;"",COLUMN('Back data'!$A$83:$BA$83)))-H$6)/H45</f>
        <v>9.5558402733290623E-2</v>
      </c>
      <c r="I47" s="11" cm="1">
        <f t="array" ref="I47">INDEX('Back data'!$A$83:$BA$83,,MAX(IF('Back data'!$A$83:$BA$83&lt;&gt;"",COLUMN('Back data'!$A$83:$BA$83)))-I$6)/I45</f>
        <v>7.6700000000000004E-2</v>
      </c>
      <c r="J47" s="11" cm="1">
        <f t="array" ref="J47">INDEX('Back data'!$A$83:$BA$83,,MAX(IF('Back data'!$A$83:$BA$83&lt;&gt;"",COLUMN('Back data'!$A$83:$BA$83)))-J$6)/J45</f>
        <v>9.5000000000000001E-2</v>
      </c>
      <c r="K47" s="11" cm="1">
        <f t="array" ref="K47">INDEX('Back data'!$A$83:$BA$83,,MAX(IF('Back data'!$A$83:$BA$83&lt;&gt;"",COLUMN('Back data'!$A$83:$BA$83)))-K$6)/K45</f>
        <v>0.17010000000000003</v>
      </c>
      <c r="L47" s="11" cm="1">
        <f t="array" ref="L47">INDEX('Back data'!$A$83:$BA$83,,MAX(IF('Back data'!$A$83:$BA$83&lt;&gt;"",COLUMN('Back data'!$A$83:$BA$83)))-L$6)/L45</f>
        <v>0.11609999999999999</v>
      </c>
      <c r="M47" s="11" cm="1">
        <f t="array" ref="M47">INDEX('Back data'!$A$83:$BA$83,,MAX(IF('Back data'!$A$83:$BA$83&lt;&gt;"",COLUMN('Back data'!$A$83:$BA$83)))-M$6)/M45</f>
        <v>0.113</v>
      </c>
      <c r="N47" s="11" cm="1">
        <f t="array" ref="N47">INDEX('Back data'!$A$83:$BA$83,,MAX(IF('Back data'!$A$83:$BA$83&lt;&gt;"",COLUMN('Back data'!$A$83:$BA$83)))-N$6)/N45</f>
        <v>0.18059999999999998</v>
      </c>
      <c r="O47" s="11" cm="1">
        <f t="array" ref="O47">INDEX('Back data'!$A$83:$BA$83,,MAX(IF('Back data'!$A$83:$BA$83&lt;&gt;"",COLUMN('Back data'!$A$83:$BA$83)))-O$6)/O45</f>
        <v>0.18100000000000002</v>
      </c>
      <c r="P47" s="11" cm="1">
        <f t="array" ref="P47">INDEX('Back data'!$A$83:$BA$83,,MAX(IF('Back data'!$A$83:$BA$83&lt;&gt;"",COLUMN('Back data'!$A$83:$BA$83)))-P$6)/P45</f>
        <v>0.1124</v>
      </c>
      <c r="R47" s="56"/>
    </row>
    <row r="48" spans="1:18" x14ac:dyDescent="0.25">
      <c r="B48" s="26"/>
    </row>
    <row r="49" spans="1:18" x14ac:dyDescent="0.25">
      <c r="B49" s="26"/>
    </row>
    <row r="50" spans="1:18" x14ac:dyDescent="0.25">
      <c r="B50" s="26"/>
      <c r="C50" s="8" t="s">
        <v>37</v>
      </c>
      <c r="D50" s="9" cm="1">
        <f t="array" ref="D50">INDEX('Back data'!$A$87:$BA$87,,MAX(IF('Back data'!$A$87:$BA$87&lt;&gt;"",COLUMN('Back data'!$A$87:$BA$87)))-D$6)+INDEX('Back data'!$A$88:$BA$88,,MAX(IF('Back data'!$A$88:$BA$88&lt;&gt;"",COLUMN('Back data'!$A$88:$BA$88)))-D$6)</f>
        <v>87.88</v>
      </c>
      <c r="E50" s="9" cm="1">
        <f t="array" ref="E50">INDEX('Back data'!$A$87:$BA$87,,MAX(IF('Back data'!$A$87:$BA$87&lt;&gt;"",COLUMN('Back data'!$A$87:$BA$87)))-E$6)+INDEX('Back data'!$A$88:$BA$88,,MAX(IF('Back data'!$A$88:$BA$88&lt;&gt;"",COLUMN('Back data'!$A$88:$BA$88)))-E$6)</f>
        <v>87.88</v>
      </c>
      <c r="F50" s="9" cm="1">
        <f t="array" ref="F50">INDEX('Back data'!$A$87:$BA$87,,MAX(IF('Back data'!$A$87:$BA$87&lt;&gt;"",COLUMN('Back data'!$A$87:$BA$87)))-F$6)+INDEX('Back data'!$A$88:$BA$88,,MAX(IF('Back data'!$A$88:$BA$88&lt;&gt;"",COLUMN('Back data'!$A$88:$BA$88)))-F$6)</f>
        <v>93.19</v>
      </c>
      <c r="G50" s="9" cm="1">
        <f t="array" ref="G50">INDEX('Back data'!$A$87:$BA$87,,MAX(IF('Back data'!$A$87:$BA$87&lt;&gt;"",COLUMN('Back data'!$A$87:$BA$87)))-G$6)+INDEX('Back data'!$A$88:$BA$88,,MAX(IF('Back data'!$A$88:$BA$88&lt;&gt;"",COLUMN('Back data'!$A$88:$BA$88)))-G$6)</f>
        <v>94.789999999999992</v>
      </c>
      <c r="H50" s="9" cm="1">
        <f t="array" ref="H50">INDEX('Back data'!$A$87:$BA$87,,MAX(IF('Back data'!$A$87:$BA$87&lt;&gt;"",COLUMN('Back data'!$A$87:$BA$87)))-H$6)+INDEX('Back data'!$A$88:$BA$88,,MAX(IF('Back data'!$A$88:$BA$88&lt;&gt;"",COLUMN('Back data'!$A$88:$BA$88)))-H$6)</f>
        <v>91.59</v>
      </c>
      <c r="I50" s="9" cm="1">
        <f t="array" ref="I50">INDEX('Back data'!$A$87:$BA$87,,MAX(IF('Back data'!$A$87:$BA$87&lt;&gt;"",COLUMN('Back data'!$A$87:$BA$87)))-I$6)+INDEX('Back data'!$A$88:$BA$88,,MAX(IF('Back data'!$A$88:$BA$88&lt;&gt;"",COLUMN('Back data'!$A$88:$BA$88)))-I$6)</f>
        <v>100</v>
      </c>
      <c r="J50" s="9" cm="1">
        <f t="array" ref="J50">INDEX('Back data'!$A$87:$BA$87,,MAX(IF('Back data'!$A$87:$BA$87&lt;&gt;"",COLUMN('Back data'!$A$87:$BA$87)))-J$6)+INDEX('Back data'!$A$88:$BA$88,,MAX(IF('Back data'!$A$88:$BA$88&lt;&gt;"",COLUMN('Back data'!$A$88:$BA$88)))-J$6)</f>
        <v>100</v>
      </c>
      <c r="K50" s="9" cm="1">
        <f t="array" ref="K50">INDEX('Back data'!$A$87:$BA$87,,MAX(IF('Back data'!$A$87:$BA$87&lt;&gt;"",COLUMN('Back data'!$A$87:$BA$87)))-K$6)+INDEX('Back data'!$A$88:$BA$88,,MAX(IF('Back data'!$A$88:$BA$88&lt;&gt;"",COLUMN('Back data'!$A$88:$BA$88)))-K$6)</f>
        <v>100</v>
      </c>
      <c r="L50" s="9" cm="1">
        <f t="array" ref="L50">INDEX('Back data'!$A$87:$BA$87,,MAX(IF('Back data'!$A$87:$BA$87&lt;&gt;"",COLUMN('Back data'!$A$87:$BA$87)))-L$6)+INDEX('Back data'!$A$88:$BA$88,,MAX(IF('Back data'!$A$88:$BA$88&lt;&gt;"",COLUMN('Back data'!$A$88:$BA$88)))-L$6)</f>
        <v>100</v>
      </c>
      <c r="M50" s="9" cm="1">
        <f t="array" ref="M50">INDEX('Back data'!$A$87:$BA$87,,MAX(IF('Back data'!$A$87:$BA$87&lt;&gt;"",COLUMN('Back data'!$A$87:$BA$87)))-M$6)+INDEX('Back data'!$A$88:$BA$88,,MAX(IF('Back data'!$A$88:$BA$88&lt;&gt;"",COLUMN('Back data'!$A$88:$BA$88)))-M$6)</f>
        <v>100</v>
      </c>
      <c r="N50" s="9" cm="1">
        <f t="array" ref="N50">INDEX('Back data'!$A$87:$BA$87,,MAX(IF('Back data'!$A$87:$BA$87&lt;&gt;"",COLUMN('Back data'!$A$87:$BA$87)))-N$6)+INDEX('Back data'!$A$88:$BA$88,,MAX(IF('Back data'!$A$88:$BA$88&lt;&gt;"",COLUMN('Back data'!$A$88:$BA$88)))-N$6)</f>
        <v>100</v>
      </c>
      <c r="O50" s="9" cm="1">
        <f t="array" ref="O50">INDEX('Back data'!$A$87:$BA$87,,MAX(IF('Back data'!$A$87:$BA$87&lt;&gt;"",COLUMN('Back data'!$A$87:$BA$87)))-O$6)+INDEX('Back data'!$A$88:$BA$88,,MAX(IF('Back data'!$A$88:$BA$88&lt;&gt;"",COLUMN('Back data'!$A$88:$BA$88)))-O$6)</f>
        <v>100</v>
      </c>
      <c r="P50" s="9" cm="1">
        <f t="array" ref="P50">INDEX('Back data'!$A$87:$BA$87,,MAX(IF('Back data'!$A$87:$BA$87&lt;&gt;"",COLUMN('Back data'!$A$87:$BA$87)))-P$6)+INDEX('Back data'!$A$88:$BA$88,,MAX(IF('Back data'!$A$88:$BA$88&lt;&gt;"",COLUMN('Back data'!$A$88:$BA$88)))-P$6)</f>
        <v>100</v>
      </c>
    </row>
    <row r="51" spans="1:18" x14ac:dyDescent="0.25">
      <c r="A51" s="33" t="s">
        <v>43</v>
      </c>
      <c r="B51" s="27" t="s">
        <v>41</v>
      </c>
      <c r="C51" s="10" t="s">
        <v>39</v>
      </c>
      <c r="D51" s="11" cm="1">
        <f t="array" ref="D51">INDEX('Back data'!$A$87:$BA$87,,MAX(IF('Back data'!$A$87:$BA$87&lt;&gt;"",COLUMN('Back data'!$A$87:$BA$87)))-D$6)/D50</f>
        <v>0.78743741465634964</v>
      </c>
      <c r="E51" s="11" cm="1">
        <f t="array" ref="E51">INDEX('Back data'!$A$87:$BA$87,,MAX(IF('Back data'!$A$87:$BA$87&lt;&gt;"",COLUMN('Back data'!$A$87:$BA$87)))-E$6)/E50</f>
        <v>0.74317250796540746</v>
      </c>
      <c r="F51" s="11" cm="1">
        <f t="array" ref="F51">INDEX('Back data'!$A$87:$BA$87,,MAX(IF('Back data'!$A$87:$BA$87&lt;&gt;"",COLUMN('Back data'!$A$87:$BA$87)))-F$6)/F50</f>
        <v>0.7461100976499625</v>
      </c>
      <c r="G51" s="11" cm="1">
        <f t="array" ref="G51">INDEX('Back data'!$A$87:$BA$87,,MAX(IF('Back data'!$A$87:$BA$87&lt;&gt;"",COLUMN('Back data'!$A$87:$BA$87)))-G$6)/G50</f>
        <v>0.70935752716531275</v>
      </c>
      <c r="H51" s="11" cm="1">
        <f t="array" ref="H51">INDEX('Back data'!$A$87:$BA$87,,MAX(IF('Back data'!$A$87:$BA$87&lt;&gt;"",COLUMN('Back data'!$A$87:$BA$87)))-H$6)/H50</f>
        <v>0.77770498962768864</v>
      </c>
      <c r="I51" s="11" cm="1">
        <f t="array" ref="I51">INDEX('Back data'!$A$87:$BA$87,,MAX(IF('Back data'!$A$87:$BA$87&lt;&gt;"",COLUMN('Back data'!$A$87:$BA$87)))-I$6)/I50</f>
        <v>0.72640000000000005</v>
      </c>
      <c r="J51" s="11" cm="1">
        <f t="array" ref="J51">INDEX('Back data'!$A$87:$BA$87,,MAX(IF('Back data'!$A$87:$BA$87&lt;&gt;"",COLUMN('Back data'!$A$87:$BA$87)))-J$6)/J50</f>
        <v>0.75709999999999988</v>
      </c>
      <c r="K51" s="11" cm="1">
        <f t="array" ref="K51">INDEX('Back data'!$A$87:$BA$87,,MAX(IF('Back data'!$A$87:$BA$87&lt;&gt;"",COLUMN('Back data'!$A$87:$BA$87)))-K$6)/K50</f>
        <v>0.60299999999999998</v>
      </c>
      <c r="L51" s="11" cm="1">
        <f t="array" ref="L51">INDEX('Back data'!$A$87:$BA$87,,MAX(IF('Back data'!$A$87:$BA$87&lt;&gt;"",COLUMN('Back data'!$A$87:$BA$87)))-L$6)/L50</f>
        <v>0.74950000000000006</v>
      </c>
      <c r="M51" s="11" cm="1">
        <f t="array" ref="M51">INDEX('Back data'!$A$87:$BA$87,,MAX(IF('Back data'!$A$87:$BA$87&lt;&gt;"",COLUMN('Back data'!$A$87:$BA$87)))-M$6)/M50</f>
        <v>0.70609999999999995</v>
      </c>
      <c r="N51" s="11" cm="1">
        <f t="array" ref="N51">INDEX('Back data'!$A$87:$BA$87,,MAX(IF('Back data'!$A$87:$BA$87&lt;&gt;"",COLUMN('Back data'!$A$87:$BA$87)))-N$6)/N50</f>
        <v>0.5726</v>
      </c>
      <c r="O51" s="11" cm="1">
        <f t="array" ref="O51">INDEX('Back data'!$A$87:$BA$87,,MAX(IF('Back data'!$A$87:$BA$87&lt;&gt;"",COLUMN('Back data'!$A$87:$BA$87)))-O$6)/O50</f>
        <v>0.57030000000000003</v>
      </c>
      <c r="P51" s="11" cm="1">
        <f t="array" ref="P51">INDEX('Back data'!$A$87:$BA$87,,MAX(IF('Back data'!$A$87:$BA$87&lt;&gt;"",COLUMN('Back data'!$A$87:$BA$87)))-P$6)/P50</f>
        <v>0.74819999999999998</v>
      </c>
    </row>
    <row r="52" spans="1:18" x14ac:dyDescent="0.25">
      <c r="A52" s="33" t="s">
        <v>43</v>
      </c>
      <c r="B52" s="27" t="s">
        <v>41</v>
      </c>
      <c r="C52" s="10" t="s">
        <v>40</v>
      </c>
      <c r="D52" s="11" cm="1">
        <f t="array" ref="D52">INDEX('Back data'!$A$88:$BA$88,,MAX(IF('Back data'!$A$88:$BA$88&lt;&gt;"",COLUMN('Back data'!$A$88:$BA$88)))-D$6)/D50</f>
        <v>0.21256258534365044</v>
      </c>
      <c r="E52" s="11" cm="1">
        <f t="array" ref="E52">INDEX('Back data'!$A$88:$BA$88,,MAX(IF('Back data'!$A$88:$BA$88&lt;&gt;"",COLUMN('Back data'!$A$88:$BA$88)))-E$6)/E50</f>
        <v>0.25682749203459265</v>
      </c>
      <c r="F52" s="11" cm="1">
        <f t="array" ref="F52">INDEX('Back data'!$A$88:$BA$88,,MAX(IF('Back data'!$A$88:$BA$88&lt;&gt;"",COLUMN('Back data'!$A$88:$BA$88)))-F$6)/F50</f>
        <v>0.25388990235003756</v>
      </c>
      <c r="G52" s="11" cm="1">
        <f t="array" ref="G52">INDEX('Back data'!$A$88:$BA$88,,MAX(IF('Back data'!$A$88:$BA$88&lt;&gt;"",COLUMN('Back data'!$A$88:$BA$88)))-G$6)/G50</f>
        <v>0.29064247283468725</v>
      </c>
      <c r="H52" s="11" cm="1">
        <f t="array" ref="H52">INDEX('Back data'!$A$88:$BA$88,,MAX(IF('Back data'!$A$88:$BA$88&lt;&gt;"",COLUMN('Back data'!$A$88:$BA$88)))-H$6)/H50</f>
        <v>0.22229501037231136</v>
      </c>
      <c r="I52" s="11" cm="1">
        <f t="array" ref="I52">INDEX('Back data'!$A$88:$BA$88,,MAX(IF('Back data'!$A$88:$BA$88&lt;&gt;"",COLUMN('Back data'!$A$88:$BA$88)))-I$6)/I50</f>
        <v>0.27360000000000001</v>
      </c>
      <c r="J52" s="11" cm="1">
        <f t="array" ref="J52">INDEX('Back data'!$A$88:$BA$88,,MAX(IF('Back data'!$A$88:$BA$88&lt;&gt;"",COLUMN('Back data'!$A$88:$BA$88)))-J$6)/J50</f>
        <v>0.2429</v>
      </c>
      <c r="K52" s="11" cm="1">
        <f t="array" ref="K52">INDEX('Back data'!$A$88:$BA$88,,MAX(IF('Back data'!$A$88:$BA$88&lt;&gt;"",COLUMN('Back data'!$A$88:$BA$88)))-K$6)/K50</f>
        <v>0.39700000000000002</v>
      </c>
      <c r="L52" s="11" cm="1">
        <f t="array" ref="L52">INDEX('Back data'!$A$88:$BA$88,,MAX(IF('Back data'!$A$88:$BA$88&lt;&gt;"",COLUMN('Back data'!$A$88:$BA$88)))-L$6)/L50</f>
        <v>0.2505</v>
      </c>
      <c r="M52" s="11" cm="1">
        <f t="array" ref="M52">INDEX('Back data'!$A$88:$BA$88,,MAX(IF('Back data'!$A$88:$BA$88&lt;&gt;"",COLUMN('Back data'!$A$88:$BA$88)))-M$6)/M50</f>
        <v>0.29389999999999999</v>
      </c>
      <c r="N52" s="11" cm="1">
        <f t="array" ref="N52">INDEX('Back data'!$A$88:$BA$88,,MAX(IF('Back data'!$A$88:$BA$88&lt;&gt;"",COLUMN('Back data'!$A$88:$BA$88)))-N$6)/N50</f>
        <v>0.4274</v>
      </c>
      <c r="O52" s="11" cm="1">
        <f t="array" ref="O52">INDEX('Back data'!$A$88:$BA$88,,MAX(IF('Back data'!$A$88:$BA$88&lt;&gt;"",COLUMN('Back data'!$A$88:$BA$88)))-O$6)/O50</f>
        <v>0.42969999999999997</v>
      </c>
      <c r="P52" s="11" cm="1">
        <f t="array" ref="P52">INDEX('Back data'!$A$88:$BA$88,,MAX(IF('Back data'!$A$88:$BA$88&lt;&gt;"",COLUMN('Back data'!$A$88:$BA$88)))-P$6)/P50</f>
        <v>0.25180000000000002</v>
      </c>
      <c r="R52" s="56"/>
    </row>
    <row r="54" spans="1:18" x14ac:dyDescent="0.25">
      <c r="C54" s="12"/>
    </row>
    <row r="55" spans="1:18" x14ac:dyDescent="0.25">
      <c r="C55" s="8" t="s">
        <v>37</v>
      </c>
      <c r="D55" s="9" cm="1">
        <f t="array" ref="D55">INDEX('Back data'!$A$92:$BA$92,,MAX(IF('Back data'!$A$92:$BA$92&lt;&gt;"",COLUMN('Back data'!$A$92:$BA$92)))-D$6)+INDEX('Back data'!$A$93:$BA$93,,MAX(IF('Back data'!$A$93:$BA$93&lt;&gt;"",COLUMN('Back data'!$A$93:$BA$93)))-D$6)</f>
        <v>90.11</v>
      </c>
      <c r="E55" s="9" cm="1">
        <f t="array" ref="E55">INDEX('Back data'!$A$92:$BA$92,,MAX(IF('Back data'!$A$92:$BA$92&lt;&gt;"",COLUMN('Back data'!$A$92:$BA$92)))-E$6)+INDEX('Back data'!$A$93:$BA$93,,MAX(IF('Back data'!$A$93:$BA$93&lt;&gt;"",COLUMN('Back data'!$A$93:$BA$93)))-E$6)</f>
        <v>91.97</v>
      </c>
      <c r="F55" s="9" cm="1">
        <f t="array" ref="F55">INDEX('Back data'!$A$92:$BA$92,,MAX(IF('Back data'!$A$92:$BA$92&lt;&gt;"",COLUMN('Back data'!$A$92:$BA$92)))-F$6)+INDEX('Back data'!$A$93:$BA$93,,MAX(IF('Back data'!$A$93:$BA$93&lt;&gt;"",COLUMN('Back data'!$A$93:$BA$93)))-F$6)</f>
        <v>91.56</v>
      </c>
      <c r="G55" s="9" cm="1">
        <f t="array" ref="G55">INDEX('Back data'!$A$92:$BA$92,,MAX(IF('Back data'!$A$92:$BA$92&lt;&gt;"",COLUMN('Back data'!$A$92:$BA$92)))-G$6)+INDEX('Back data'!$A$93:$BA$93,,MAX(IF('Back data'!$A$93:$BA$93&lt;&gt;"",COLUMN('Back data'!$A$93:$BA$93)))-G$6)</f>
        <v>94.67</v>
      </c>
      <c r="H55" s="9" cm="1">
        <f t="array" ref="H55">INDEX('Back data'!$A$92:$BA$92,,MAX(IF('Back data'!$A$92:$BA$92&lt;&gt;"",COLUMN('Back data'!$A$92:$BA$92)))-H$6)+INDEX('Back data'!$A$93:$BA$93,,MAX(IF('Back data'!$A$93:$BA$93&lt;&gt;"",COLUMN('Back data'!$A$93:$BA$93)))-H$6)</f>
        <v>95.44</v>
      </c>
      <c r="I55" s="9" cm="1">
        <f t="array" ref="I55">INDEX('Back data'!$A$92:$BA$92,,MAX(IF('Back data'!$A$92:$BA$92&lt;&gt;"",COLUMN('Back data'!$A$92:$BA$92)))-I$6)+INDEX('Back data'!$A$93:$BA$93,,MAX(IF('Back data'!$A$93:$BA$93&lt;&gt;"",COLUMN('Back data'!$A$93:$BA$93)))-I$6)</f>
        <v>100</v>
      </c>
      <c r="J55" s="9" cm="1">
        <f t="array" ref="J55">INDEX('Back data'!$A$92:$BA$92,,MAX(IF('Back data'!$A$92:$BA$92&lt;&gt;"",COLUMN('Back data'!$A$92:$BA$92)))-J$6)+INDEX('Back data'!$A$93:$BA$93,,MAX(IF('Back data'!$A$93:$BA$93&lt;&gt;"",COLUMN('Back data'!$A$93:$BA$93)))-J$6)</f>
        <v>100</v>
      </c>
      <c r="K55" s="9" cm="1">
        <f t="array" ref="K55">INDEX('Back data'!$A$92:$BA$92,,MAX(IF('Back data'!$A$92:$BA$92&lt;&gt;"",COLUMN('Back data'!$A$92:$BA$92)))-K$6)+INDEX('Back data'!$A$93:$BA$93,,MAX(IF('Back data'!$A$93:$BA$93&lt;&gt;"",COLUMN('Back data'!$A$93:$BA$93)))-K$6)</f>
        <v>100</v>
      </c>
      <c r="L55" s="9" cm="1">
        <f t="array" ref="L55">INDEX('Back data'!$A$92:$BA$92,,MAX(IF('Back data'!$A$92:$BA$92&lt;&gt;"",COLUMN('Back data'!$A$92:$BA$92)))-L$6)+INDEX('Back data'!$A$93:$BA$93,,MAX(IF('Back data'!$A$93:$BA$93&lt;&gt;"",COLUMN('Back data'!$A$93:$BA$93)))-L$6)</f>
        <v>100</v>
      </c>
      <c r="M55" s="9" cm="1">
        <f t="array" ref="M55">INDEX('Back data'!$A$92:$BA$92,,MAX(IF('Back data'!$A$92:$BA$92&lt;&gt;"",COLUMN('Back data'!$A$92:$BA$92)))-M$6)+INDEX('Back data'!$A$93:$BA$93,,MAX(IF('Back data'!$A$93:$BA$93&lt;&gt;"",COLUMN('Back data'!$A$93:$BA$93)))-M$6)</f>
        <v>100</v>
      </c>
      <c r="N55" s="9" cm="1">
        <f t="array" ref="N55">INDEX('Back data'!$A$92:$BA$92,,MAX(IF('Back data'!$A$92:$BA$92&lt;&gt;"",COLUMN('Back data'!$A$92:$BA$92)))-N$6)+INDEX('Back data'!$A$93:$BA$93,,MAX(IF('Back data'!$A$93:$BA$93&lt;&gt;"",COLUMN('Back data'!$A$93:$BA$93)))-N$6)</f>
        <v>100</v>
      </c>
      <c r="O55" s="9" cm="1">
        <f t="array" ref="O55">INDEX('Back data'!$A$92:$BA$92,,MAX(IF('Back data'!$A$92:$BA$92&lt;&gt;"",COLUMN('Back data'!$A$92:$BA$92)))-O$6)+INDEX('Back data'!$A$93:$BA$93,,MAX(IF('Back data'!$A$93:$BA$93&lt;&gt;"",COLUMN('Back data'!$A$93:$BA$93)))-O$6)</f>
        <v>100</v>
      </c>
      <c r="P55" s="9" cm="1">
        <f t="array" ref="P55">INDEX('Back data'!$A$92:$BA$92,,MAX(IF('Back data'!$A$92:$BA$92&lt;&gt;"",COLUMN('Back data'!$A$92:$BA$92)))-P$6)+INDEX('Back data'!$A$93:$BA$93,,MAX(IF('Back data'!$A$93:$BA$93&lt;&gt;"",COLUMN('Back data'!$A$93:$BA$93)))-P$6)</f>
        <v>100</v>
      </c>
    </row>
    <row r="56" spans="1:18" x14ac:dyDescent="0.25">
      <c r="A56" s="33" t="s">
        <v>43</v>
      </c>
      <c r="B56" s="27" t="s">
        <v>42</v>
      </c>
      <c r="C56" s="10" t="s">
        <v>39</v>
      </c>
      <c r="D56" s="11" cm="1">
        <f t="array" ref="D56">INDEX('Back data'!$A$92:$BA$92,,MAX(IF('Back data'!$A$92:$BA$92&lt;&gt;"",COLUMN('Back data'!$A$92:$BA$92)))-D$6)/D55</f>
        <v>0.97680612584618798</v>
      </c>
      <c r="E56" s="11" cm="1">
        <f t="array" ref="E56">INDEX('Back data'!$A$92:$BA$92,,MAX(IF('Back data'!$A$92:$BA$92&lt;&gt;"",COLUMN('Back data'!$A$92:$BA$92)))-E$6)/E55</f>
        <v>0.97129498749592258</v>
      </c>
      <c r="F56" s="11" cm="1">
        <f t="array" ref="F56">INDEX('Back data'!$A$92:$BA$92,,MAX(IF('Back data'!$A$92:$BA$92&lt;&gt;"",COLUMN('Back data'!$A$92:$BA$92)))-F$6)/F55</f>
        <v>0.98143294014853644</v>
      </c>
      <c r="G56" s="11" cm="1">
        <f t="array" ref="G56">INDEX('Back data'!$A$92:$BA$92,,MAX(IF('Back data'!$A$92:$BA$92&lt;&gt;"",COLUMN('Back data'!$A$92:$BA$92)))-G$6)/G55</f>
        <v>0.99207774374141755</v>
      </c>
      <c r="H56" s="11" cm="1">
        <f t="array" ref="H56">INDEX('Back data'!$A$92:$BA$92,,MAX(IF('Back data'!$A$92:$BA$92&lt;&gt;"",COLUMN('Back data'!$A$92:$BA$92)))-H$6)/H55</f>
        <v>0.9717099748533109</v>
      </c>
      <c r="I56" s="11" cm="1">
        <f t="array" ref="I56">INDEX('Back data'!$A$92:$BA$92,,MAX(IF('Back data'!$A$92:$BA$92&lt;&gt;"",COLUMN('Back data'!$A$92:$BA$92)))-I$6)/I55</f>
        <v>0.997</v>
      </c>
      <c r="J56" s="11" cm="1">
        <f t="array" ref="J56">INDEX('Back data'!$A$92:$BA$92,,MAX(IF('Back data'!$A$92:$BA$92&lt;&gt;"",COLUMN('Back data'!$A$92:$BA$92)))-J$6)/J55</f>
        <v>0.98620000000000008</v>
      </c>
      <c r="K56" s="11" cm="1">
        <f t="array" ref="K56">INDEX('Back data'!$A$92:$BA$92,,MAX(IF('Back data'!$A$92:$BA$92&lt;&gt;"",COLUMN('Back data'!$A$92:$BA$92)))-K$6)/K55</f>
        <v>0.99280000000000002</v>
      </c>
      <c r="L56" s="11" cm="1">
        <f t="array" ref="L56">INDEX('Back data'!$A$92:$BA$92,,MAX(IF('Back data'!$A$92:$BA$92&lt;&gt;"",COLUMN('Back data'!$A$92:$BA$92)))-L$6)/L55</f>
        <v>0.98450000000000004</v>
      </c>
      <c r="M56" s="11" cm="1">
        <f t="array" ref="M56">INDEX('Back data'!$A$92:$BA$92,,MAX(IF('Back data'!$A$92:$BA$92&lt;&gt;"",COLUMN('Back data'!$A$92:$BA$92)))-M$6)/M55</f>
        <v>0.97199999999999998</v>
      </c>
      <c r="N56" s="11" cm="1">
        <f t="array" ref="N56">INDEX('Back data'!$A$92:$BA$92,,MAX(IF('Back data'!$A$92:$BA$92&lt;&gt;"",COLUMN('Back data'!$A$92:$BA$92)))-N$6)/N55</f>
        <v>0.96989999999999998</v>
      </c>
      <c r="O56" s="11" cm="1">
        <f t="array" ref="O56">INDEX('Back data'!$A$92:$BA$92,,MAX(IF('Back data'!$A$92:$BA$92&lt;&gt;"",COLUMN('Back data'!$A$92:$BA$92)))-O$6)/O55</f>
        <v>0.96909999999999996</v>
      </c>
      <c r="P56" s="11" cm="1">
        <f t="array" ref="P56">INDEX('Back data'!$A$92:$BA$92,,MAX(IF('Back data'!$A$92:$BA$92&lt;&gt;"",COLUMN('Back data'!$A$92:$BA$92)))-P$6)/P55</f>
        <v>0.98439999999999994</v>
      </c>
    </row>
    <row r="57" spans="1:18" x14ac:dyDescent="0.25">
      <c r="A57" s="33" t="s">
        <v>43</v>
      </c>
      <c r="B57" s="27" t="s">
        <v>42</v>
      </c>
      <c r="C57" s="28" t="s">
        <v>40</v>
      </c>
      <c r="D57" s="29" cm="1">
        <f t="array" ref="D57">INDEX('Back data'!$A$93:$BA$93,,MAX(IF('Back data'!$A$93:$BA$93&lt;&gt;"",COLUMN('Back data'!$A$93:$BA$93)))-D$6)/D55</f>
        <v>2.3193874153812005E-2</v>
      </c>
      <c r="E57" s="29" cm="1">
        <f t="array" ref="E57">INDEX('Back data'!$A$93:$BA$93,,MAX(IF('Back data'!$A$93:$BA$93&lt;&gt;"",COLUMN('Back data'!$A$93:$BA$93)))-E$6)/E55</f>
        <v>2.8705012504077417E-2</v>
      </c>
      <c r="F57" s="29" cm="1">
        <f t="array" ref="F57">INDEX('Back data'!$A$93:$BA$93,,MAX(IF('Back data'!$A$93:$BA$93&lt;&gt;"",COLUMN('Back data'!$A$93:$BA$93)))-F$6)/F55</f>
        <v>1.8567059851463522E-2</v>
      </c>
      <c r="G57" s="29" cm="1">
        <f t="array" ref="G57">INDEX('Back data'!$A$93:$BA$93,,MAX(IF('Back data'!$A$93:$BA$93&lt;&gt;"",COLUMN('Back data'!$A$93:$BA$93)))-G$6)/G55</f>
        <v>7.9222562585824444E-3</v>
      </c>
      <c r="H57" s="29" cm="1">
        <f t="array" ref="H57">INDEX('Back data'!$A$93:$BA$93,,MAX(IF('Back data'!$A$93:$BA$93&lt;&gt;"",COLUMN('Back data'!$A$93:$BA$93)))-H$6)/H55</f>
        <v>2.8290025146689022E-2</v>
      </c>
      <c r="I57" s="29" cm="1">
        <f t="array" ref="I57">INDEX('Back data'!$A$93:$BA$93,,MAX(IF('Back data'!$A$93:$BA$93&lt;&gt;"",COLUMN('Back data'!$A$93:$BA$93)))-I$6)/I55</f>
        <v>3.0000000000000001E-3</v>
      </c>
      <c r="J57" s="29" cm="1">
        <f t="array" ref="J57">INDEX('Back data'!$A$93:$BA$93,,MAX(IF('Back data'!$A$93:$BA$93&lt;&gt;"",COLUMN('Back data'!$A$93:$BA$93)))-J$6)/J55</f>
        <v>1.38E-2</v>
      </c>
      <c r="K57" s="29" cm="1">
        <f t="array" ref="K57">INDEX('Back data'!$A$93:$BA$93,,MAX(IF('Back data'!$A$93:$BA$93&lt;&gt;"",COLUMN('Back data'!$A$93:$BA$93)))-K$6)/K55</f>
        <v>7.1999999999999998E-3</v>
      </c>
      <c r="L57" s="29" cm="1">
        <f t="array" ref="L57">INDEX('Back data'!$A$93:$BA$93,,MAX(IF('Back data'!$A$93:$BA$93&lt;&gt;"",COLUMN('Back data'!$A$93:$BA$93)))-L$6)/L55</f>
        <v>1.55E-2</v>
      </c>
      <c r="M57" s="29" cm="1">
        <f t="array" ref="M57">INDEX('Back data'!$A$93:$BA$93,,MAX(IF('Back data'!$A$93:$BA$93&lt;&gt;"",COLUMN('Back data'!$A$93:$BA$93)))-M$6)/M55</f>
        <v>2.7999999999999997E-2</v>
      </c>
      <c r="N57" s="29" cm="1">
        <f t="array" ref="N57">INDEX('Back data'!$A$93:$BA$93,,MAX(IF('Back data'!$A$93:$BA$93&lt;&gt;"",COLUMN('Back data'!$A$93:$BA$93)))-N$6)/N55</f>
        <v>3.0099999999999998E-2</v>
      </c>
      <c r="O57" s="29" cm="1">
        <f t="array" ref="O57">INDEX('Back data'!$A$93:$BA$93,,MAX(IF('Back data'!$A$93:$BA$93&lt;&gt;"",COLUMN('Back data'!$A$93:$BA$93)))-O$6)/O55</f>
        <v>3.0899999999999997E-2</v>
      </c>
      <c r="P57" s="29" cm="1">
        <f t="array" ref="P57">INDEX('Back data'!$A$93:$BA$93,,MAX(IF('Back data'!$A$93:$BA$93&lt;&gt;"",COLUMN('Back data'!$A$93:$BA$93)))-P$6)/P55</f>
        <v>1.5600000000000001E-2</v>
      </c>
      <c r="R57" s="56"/>
    </row>
    <row r="58" spans="1:18" x14ac:dyDescent="0.25">
      <c r="A58" s="30"/>
      <c r="B58" s="27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8" x14ac:dyDescent="0.25">
      <c r="A59" s="30"/>
      <c r="B59" s="27"/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8" x14ac:dyDescent="0.25">
      <c r="C60" s="8" t="s">
        <v>37</v>
      </c>
      <c r="D60" s="9" cm="1">
        <f t="array" ref="D60">INDEX('Back data'!$A$282:$BA$282,,MAX(IF('Back data'!$A$282:$BA$282&lt;&gt;"",COLUMN('Back data'!$A$282:$BA$282)))-D$6)+INDEX('Back data'!$A$283:$BA$283,,MAX(IF('Back data'!$A$283:$BA$283&lt;&gt;"",COLUMN('Back data'!$A$283:$BA$283)))-D$6)</f>
        <v>89.84</v>
      </c>
      <c r="E60" s="9" cm="1">
        <f t="array" ref="E60">INDEX('Back data'!$A$282:$BA$282,,MAX(IF('Back data'!$A$282:$BA$282&lt;&gt;"",COLUMN('Back data'!$A$282:$BA$282)))-E$6)+INDEX('Back data'!$A$283:$BA$283,,MAX(IF('Back data'!$A$283:$BA$283&lt;&gt;"",COLUMN('Back data'!$A$283:$BA$283)))-E$6)</f>
        <v>88.22999999999999</v>
      </c>
      <c r="F60" s="9" cm="1">
        <f t="array" ref="F60">INDEX('Back data'!$A$282:$BA$282,,MAX(IF('Back data'!$A$282:$BA$282&lt;&gt;"",COLUMN('Back data'!$A$282:$BA$282)))-F$6)+INDEX('Back data'!$A$283:$BA$283,,MAX(IF('Back data'!$A$283:$BA$283&lt;&gt;"",COLUMN('Back data'!$A$283:$BA$283)))-F$6)</f>
        <v>93.24</v>
      </c>
      <c r="G60" s="9" cm="1">
        <f t="array" ref="G60">INDEX('Back data'!$A$282:$BA$282,,MAX(IF('Back data'!$A$282:$BA$282&lt;&gt;"",COLUMN('Back data'!$A$282:$BA$282)))-G$6)+INDEX('Back data'!$A$283:$BA$283,,MAX(IF('Back data'!$A$283:$BA$283&lt;&gt;"",COLUMN('Back data'!$A$283:$BA$283)))-G$6)</f>
        <v>95.050000000000011</v>
      </c>
      <c r="H60" s="9" cm="1">
        <f t="array" ref="H60">INDEX('Back data'!$A$282:$BA$282,,MAX(IF('Back data'!$A$282:$BA$282&lt;&gt;"",COLUMN('Back data'!$A$282:$BA$282)))-H$6)+INDEX('Back data'!$A$283:$BA$283,,MAX(IF('Back data'!$A$283:$BA$283&lt;&gt;"",COLUMN('Back data'!$A$283:$BA$283)))-H$6)</f>
        <v>86.83</v>
      </c>
      <c r="I60" s="9" cm="1">
        <f t="array" ref="I60">INDEX('Back data'!$A$282:$BA$282,,MAX(IF('Back data'!$A$282:$BA$282&lt;&gt;"",COLUMN('Back data'!$A$282:$BA$282)))-I$6)+INDEX('Back data'!$A$283:$BA$283,,MAX(IF('Back data'!$A$283:$BA$283&lt;&gt;"",COLUMN('Back data'!$A$283:$BA$283)))-I$6)</f>
        <v>100</v>
      </c>
      <c r="J60" s="9" cm="1">
        <f t="array" ref="J60">INDEX('Back data'!$A$282:$BA$282,,MAX(IF('Back data'!$A$282:$BA$282&lt;&gt;"",COLUMN('Back data'!$A$282:$BA$282)))-J$6)+INDEX('Back data'!$A$283:$BA$283,,MAX(IF('Back data'!$A$283:$BA$283&lt;&gt;"",COLUMN('Back data'!$A$283:$BA$283)))-J$6)</f>
        <v>100</v>
      </c>
      <c r="K60" s="9" cm="1">
        <f t="array" ref="K60">INDEX('Back data'!$A$282:$BA$282,,MAX(IF('Back data'!$A$282:$BA$282&lt;&gt;"",COLUMN('Back data'!$A$282:$BA$282)))-K$6)+INDEX('Back data'!$A$283:$BA$283,,MAX(IF('Back data'!$A$283:$BA$283&lt;&gt;"",COLUMN('Back data'!$A$283:$BA$283)))-K$6)</f>
        <v>100</v>
      </c>
      <c r="L60" s="9" cm="1">
        <f t="array" ref="L60">INDEX('Back data'!$A$282:$BA$282,,MAX(IF('Back data'!$A$282:$BA$282&lt;&gt;"",COLUMN('Back data'!$A$282:$BA$282)))-L$6)+INDEX('Back data'!$A$283:$BA$283,,MAX(IF('Back data'!$A$283:$BA$283&lt;&gt;"",COLUMN('Back data'!$A$283:$BA$283)))-L$6)</f>
        <v>100</v>
      </c>
      <c r="M60" s="9" cm="1">
        <f t="array" ref="M60">INDEX('Back data'!$A$282:$BA$282,,MAX(IF('Back data'!$A$282:$BA$282&lt;&gt;"",COLUMN('Back data'!$A$282:$BA$282)))-M$6)+INDEX('Back data'!$A$283:$BA$283,,MAX(IF('Back data'!$A$283:$BA$283&lt;&gt;"",COLUMN('Back data'!$A$283:$BA$283)))-M$6)</f>
        <v>100</v>
      </c>
      <c r="N60" s="9" cm="1">
        <f t="array" ref="N60">INDEX('Back data'!$A$282:$BA$282,,MAX(IF('Back data'!$A$282:$BA$282&lt;&gt;"",COLUMN('Back data'!$A$282:$BA$282)))-N$6)+INDEX('Back data'!$A$283:$BA$283,,MAX(IF('Back data'!$A$283:$BA$283&lt;&gt;"",COLUMN('Back data'!$A$283:$BA$283)))-N$6)</f>
        <v>100</v>
      </c>
      <c r="O60" s="9" cm="1">
        <f t="array" ref="O60">INDEX('Back data'!$A$282:$BA$282,,MAX(IF('Back data'!$A$282:$BA$282&lt;&gt;"",COLUMN('Back data'!$A$282:$BA$282)))-O$6)+INDEX('Back data'!$A$283:$BA$283,,MAX(IF('Back data'!$A$283:$BA$283&lt;&gt;"",COLUMN('Back data'!$A$283:$BA$283)))-O$6)</f>
        <v>100</v>
      </c>
      <c r="P60" s="9" cm="1">
        <f t="array" ref="P60">INDEX('Back data'!$A$282:$BA$282,,MAX(IF('Back data'!$A$282:$BA$282&lt;&gt;"",COLUMN('Back data'!$A$282:$BA$282)))-P$6)+INDEX('Back data'!$A$283:$BA$283,,MAX(IF('Back data'!$A$283:$BA$283&lt;&gt;"",COLUMN('Back data'!$A$283:$BA$283)))-P$6)</f>
        <v>100</v>
      </c>
    </row>
    <row r="61" spans="1:18" x14ac:dyDescent="0.25">
      <c r="A61" s="33" t="s">
        <v>43</v>
      </c>
      <c r="B61" s="27" t="s">
        <v>27</v>
      </c>
      <c r="C61" s="10" t="s">
        <v>39</v>
      </c>
      <c r="D61" s="11" cm="1">
        <f t="array" ref="D61">INDEX('Back data'!$A$282:$BA$282,,MAX(IF('Back data'!$A$282:$BA$282&lt;&gt;"",COLUMN('Back data'!$A$282:$BA$282)))-D$6)/D60</f>
        <v>0.87689225289403383</v>
      </c>
      <c r="E61" s="11" cm="1">
        <f t="array" ref="E61">INDEX('Back data'!$A$282:$BA$282,,MAX(IF('Back data'!$A$282:$BA$282&lt;&gt;"",COLUMN('Back data'!$A$282:$BA$282)))-E$6)/E60</f>
        <v>0.80142808568514112</v>
      </c>
      <c r="F61" s="11" cm="1">
        <f t="array" ref="F61">INDEX('Back data'!$A$282:$BA$282,,MAX(IF('Back data'!$A$282:$BA$282&lt;&gt;"",COLUMN('Back data'!$A$282:$BA$282)))-F$6)/F60</f>
        <v>0.79536679536679533</v>
      </c>
      <c r="G61" s="11" cm="1">
        <f t="array" ref="G61">INDEX('Back data'!$A$282:$BA$282,,MAX(IF('Back data'!$A$282:$BA$282&lt;&gt;"",COLUMN('Back data'!$A$282:$BA$282)))-G$6)/G60</f>
        <v>0.76433456075749606</v>
      </c>
      <c r="H61" s="11" cm="1">
        <f t="array" ref="H61">INDEX('Back data'!$A$282:$BA$282,,MAX(IF('Back data'!$A$282:$BA$282&lt;&gt;"",COLUMN('Back data'!$A$282:$BA$282)))-H$6)/H60</f>
        <v>0.82436945756075086</v>
      </c>
      <c r="I61" s="11" cm="1">
        <f t="array" ref="I61">INDEX('Back data'!$A$282:$BA$282,,MAX(IF('Back data'!$A$282:$BA$282&lt;&gt;"",COLUMN('Back data'!$A$282:$BA$282)))-I$6)/I60</f>
        <v>0.75159999999999993</v>
      </c>
      <c r="J61" s="11" cm="1">
        <f t="array" ref="J61">INDEX('Back data'!$A$282:$BA$282,,MAX(IF('Back data'!$A$282:$BA$282&lt;&gt;"",COLUMN('Back data'!$A$282:$BA$282)))-J$6)/J60</f>
        <v>0.71829999999999994</v>
      </c>
      <c r="K61" s="11" cm="1">
        <f t="array" ref="K61">INDEX('Back data'!$A$282:$BA$282,,MAX(IF('Back data'!$A$282:$BA$282&lt;&gt;"",COLUMN('Back data'!$A$282:$BA$282)))-K$6)/K60</f>
        <v>0.54620000000000002</v>
      </c>
      <c r="L61" s="11" cm="1">
        <f t="array" ref="L61">INDEX('Back data'!$A$282:$BA$282,,MAX(IF('Back data'!$A$282:$BA$282&lt;&gt;"",COLUMN('Back data'!$A$282:$BA$282)))-L$6)/L60</f>
        <v>0.69450000000000001</v>
      </c>
      <c r="M61" s="11" cm="1">
        <f t="array" ref="M61">INDEX('Back data'!$A$282:$BA$282,,MAX(IF('Back data'!$A$282:$BA$282&lt;&gt;"",COLUMN('Back data'!$A$282:$BA$282)))-M$6)/M60</f>
        <v>0.69319999999999993</v>
      </c>
      <c r="N61" s="11" cm="1">
        <f t="array" ref="N61">INDEX('Back data'!$A$282:$BA$282,,MAX(IF('Back data'!$A$282:$BA$282&lt;&gt;"",COLUMN('Back data'!$A$282:$BA$282)))-N$6)/N60</f>
        <v>0.55610000000000004</v>
      </c>
      <c r="O61" s="11" cm="1">
        <f t="array" ref="O61">INDEX('Back data'!$A$282:$BA$282,,MAX(IF('Back data'!$A$282:$BA$282&lt;&gt;"",COLUMN('Back data'!$A$282:$BA$282)))-O$6)/O60</f>
        <v>0.46360000000000001</v>
      </c>
      <c r="P61" s="11" cm="1">
        <f t="array" ref="P61">INDEX('Back data'!$A$282:$BA$282,,MAX(IF('Back data'!$A$282:$BA$282&lt;&gt;"",COLUMN('Back data'!$A$282:$BA$282)))-P$6)/P60</f>
        <v>0.6341</v>
      </c>
    </row>
    <row r="62" spans="1:18" x14ac:dyDescent="0.25">
      <c r="A62" s="33" t="s">
        <v>43</v>
      </c>
      <c r="B62" s="27" t="s">
        <v>27</v>
      </c>
      <c r="C62" s="10" t="s">
        <v>40</v>
      </c>
      <c r="D62" s="11" cm="1">
        <f t="array" ref="D62">+INDEX('Back data'!$A$283:$BA$283,,MAX(IF('Back data'!$A$283:$BA$283&lt;&gt;"",COLUMN('Back data'!$A$283:$BA$283)))-D$6)/D60</f>
        <v>0.12310774710596616</v>
      </c>
      <c r="E62" s="11" cm="1">
        <f t="array" ref="E62">+INDEX('Back data'!$A$283:$BA$283,,MAX(IF('Back data'!$A$283:$BA$283&lt;&gt;"",COLUMN('Back data'!$A$283:$BA$283)))-E$6)/E60</f>
        <v>0.1985719143148589</v>
      </c>
      <c r="F62" s="11" cm="1">
        <f t="array" ref="F62">+INDEX('Back data'!$A$283:$BA$283,,MAX(IF('Back data'!$A$283:$BA$283&lt;&gt;"",COLUMN('Back data'!$A$283:$BA$283)))-F$6)/F60</f>
        <v>0.20463320463320461</v>
      </c>
      <c r="G62" s="11" cm="1">
        <f t="array" ref="G62">+INDEX('Back data'!$A$283:$BA$283,,MAX(IF('Back data'!$A$283:$BA$283&lt;&gt;"",COLUMN('Back data'!$A$283:$BA$283)))-G$6)/G60</f>
        <v>0.23566543924250391</v>
      </c>
      <c r="H62" s="11" cm="1">
        <f t="array" ref="H62">+INDEX('Back data'!$A$283:$BA$283,,MAX(IF('Back data'!$A$283:$BA$283&lt;&gt;"",COLUMN('Back data'!$A$283:$BA$283)))-H$6)/H60</f>
        <v>0.17563054243924911</v>
      </c>
      <c r="I62" s="11" cm="1">
        <f t="array" ref="I62">+INDEX('Back data'!$A$283:$BA$283,,MAX(IF('Back data'!$A$283:$BA$283&lt;&gt;"",COLUMN('Back data'!$A$283:$BA$283)))-I$6)/I60</f>
        <v>0.24840000000000001</v>
      </c>
      <c r="J62" s="11" cm="1">
        <f t="array" ref="J62">+INDEX('Back data'!$A$283:$BA$283,,MAX(IF('Back data'!$A$283:$BA$283&lt;&gt;"",COLUMN('Back data'!$A$283:$BA$283)))-J$6)/J60</f>
        <v>0.28170000000000001</v>
      </c>
      <c r="K62" s="11" cm="1">
        <f t="array" ref="K62">+INDEX('Back data'!$A$283:$BA$283,,MAX(IF('Back data'!$A$283:$BA$283&lt;&gt;"",COLUMN('Back data'!$A$283:$BA$283)))-K$6)/K60</f>
        <v>0.45380000000000004</v>
      </c>
      <c r="L62" s="11" cm="1">
        <f t="array" ref="L62">+INDEX('Back data'!$A$283:$BA$283,,MAX(IF('Back data'!$A$283:$BA$283&lt;&gt;"",COLUMN('Back data'!$A$283:$BA$283)))-L$6)/L60</f>
        <v>0.30549999999999999</v>
      </c>
      <c r="M62" s="11" cm="1">
        <f t="array" ref="M62">+INDEX('Back data'!$A$283:$BA$283,,MAX(IF('Back data'!$A$283:$BA$283&lt;&gt;"",COLUMN('Back data'!$A$283:$BA$283)))-M$6)/M60</f>
        <v>0.30680000000000002</v>
      </c>
      <c r="N62" s="11" cm="1">
        <f t="array" ref="N62">+INDEX('Back data'!$A$283:$BA$283,,MAX(IF('Back data'!$A$283:$BA$283&lt;&gt;"",COLUMN('Back data'!$A$283:$BA$283)))-N$6)/N60</f>
        <v>0.44390000000000002</v>
      </c>
      <c r="O62" s="11" cm="1">
        <f t="array" ref="O62">+INDEX('Back data'!$A$283:$BA$283,,MAX(IF('Back data'!$A$283:$BA$283&lt;&gt;"",COLUMN('Back data'!$A$283:$BA$283)))-O$6)/O60</f>
        <v>0.53639999999999999</v>
      </c>
      <c r="P62" s="11" cm="1">
        <f t="array" ref="P62">+INDEX('Back data'!$A$283:$BA$283,,MAX(IF('Back data'!$A$283:$BA$283&lt;&gt;"",COLUMN('Back data'!$A$283:$BA$283)))-P$6)/P60</f>
        <v>0.36590000000000006</v>
      </c>
      <c r="R62" s="56"/>
    </row>
    <row r="63" spans="1:18" x14ac:dyDescent="0.25">
      <c r="A63" s="30"/>
      <c r="B63" s="27"/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R63" s="56"/>
    </row>
    <row r="64" spans="1:18" x14ac:dyDescent="0.25">
      <c r="A64" s="30"/>
      <c r="B64" s="27"/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R64" s="56"/>
    </row>
    <row r="65" spans="1:18" x14ac:dyDescent="0.25">
      <c r="A65" s="30"/>
      <c r="B65" s="27"/>
      <c r="C65" s="8" t="s">
        <v>37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 cm="1">
        <f t="array" ref="O65">INDEX('Back data'!$A$287:$BA$287,,MAX(IF('Back data'!$A$287:$BA$287&lt;&gt;"",COLUMN('Back data'!$A$287:$BA$287)))-O$6)+INDEX('Back data'!$A$288:$BA$288,,MAX(IF('Back data'!$A$288:$BA$288&lt;&gt;"",COLUMN('Back data'!$A$288:$BA$288)))-O$6)</f>
        <v>100</v>
      </c>
      <c r="P65" s="9" cm="1">
        <f t="array" ref="P65">INDEX('Back data'!$A$287:$BA$287,,MAX(IF('Back data'!$A$287:$BA$287&lt;&gt;"",COLUMN('Back data'!$A$287:$BA$287)))-P$6)+INDEX('Back data'!$A$288:$BA$288,,MAX(IF('Back data'!$A$288:$BA$288&lt;&gt;"",COLUMN('Back data'!$A$288:$BA$288)))-P$6)</f>
        <v>100</v>
      </c>
      <c r="R65" s="56"/>
    </row>
    <row r="66" spans="1:18" x14ac:dyDescent="0.25">
      <c r="A66" s="33" t="s">
        <v>43</v>
      </c>
      <c r="B66" s="27" t="s">
        <v>31</v>
      </c>
      <c r="C66" s="10" t="s">
        <v>39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 cm="1">
        <f t="array" ref="O66">INDEX('Back data'!$A$287:$BA$287,,MAX(IF('Back data'!$A$287:$BA$287&lt;&gt;"",COLUMN('Back data'!$A$287:$BA$287)))-O$6)/O65</f>
        <v>0.93610000000000004</v>
      </c>
      <c r="P66" s="11" cm="1">
        <f t="array" ref="P66">INDEX('Back data'!$A$287:$BA$287,,MAX(IF('Back data'!$A$287:$BA$287&lt;&gt;"",COLUMN('Back data'!$A$287:$BA$287)))-P$6)/P65</f>
        <v>0.96889999999999998</v>
      </c>
      <c r="R66" s="56"/>
    </row>
    <row r="67" spans="1:18" x14ac:dyDescent="0.25">
      <c r="A67" s="33" t="s">
        <v>43</v>
      </c>
      <c r="B67" s="27" t="s">
        <v>31</v>
      </c>
      <c r="C67" s="10" t="s">
        <v>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 cm="1">
        <f t="array" ref="O67">+INDEX('Back data'!$A$288:$BA$288,,MAX(IF('Back data'!$A$288:$BA$288&lt;&gt;"",COLUMN('Back data'!$A$288:$BA$288)))-O$6)/O65</f>
        <v>6.3899999999999998E-2</v>
      </c>
      <c r="P67" s="11" cm="1">
        <f t="array" ref="P67">+INDEX('Back data'!$A$288:$BA$288,,MAX(IF('Back data'!$A$288:$BA$288&lt;&gt;"",COLUMN('Back data'!$A$288:$BA$288)))-P$6)/P65</f>
        <v>3.1099999999999999E-2</v>
      </c>
      <c r="R67" s="56"/>
    </row>
    <row r="70" spans="1:18" x14ac:dyDescent="0.25">
      <c r="C70" s="8" t="s">
        <v>37</v>
      </c>
      <c r="D70" s="9" cm="1">
        <f t="array" ref="D70">INDEX('Back data'!$A$292:$BA$292,,MAX(IF('Back data'!$A$292:$BA$292&lt;&gt;"",COLUMN('Back data'!$A$292:$BA$292)))-D$6)+INDEX('Back data'!$A$293:$BA$293,,MAX(IF('Back data'!$A$293:$BA$293&lt;&gt;"",COLUMN('Back data'!$A$293:$BA$293)))-D$6)</f>
        <v>88.25</v>
      </c>
      <c r="E70" s="9" cm="1">
        <f t="array" ref="E70">INDEX('Back data'!$A$292:$BA$292,,MAX(IF('Back data'!$A$292:$BA$292&lt;&gt;"",COLUMN('Back data'!$A$292:$BA$292)))-E$6)+INDEX('Back data'!$A$293:$BA$293,,MAX(IF('Back data'!$A$293:$BA$293&lt;&gt;"",COLUMN('Back data'!$A$293:$BA$293)))-E$6)</f>
        <v>91.580000000000013</v>
      </c>
      <c r="F70" s="9" cm="1">
        <f t="array" ref="F70">INDEX('Back data'!$A$292:$BA$292,,MAX(IF('Back data'!$A$292:$BA$292&lt;&gt;"",COLUMN('Back data'!$A$292:$BA$292)))-F$6)+INDEX('Back data'!$A$293:$BA$293,,MAX(IF('Back data'!$A$293:$BA$293&lt;&gt;"",COLUMN('Back data'!$A$293:$BA$293)))-F$6)</f>
        <v>91.25</v>
      </c>
      <c r="G70" s="9" cm="1">
        <f t="array" ref="G70">INDEX('Back data'!$A$292:$BA$292,,MAX(IF('Back data'!$A$292:$BA$292&lt;&gt;"",COLUMN('Back data'!$A$292:$BA$292)))-G$6)+INDEX('Back data'!$A$293:$BA$293,,MAX(IF('Back data'!$A$293:$BA$293&lt;&gt;"",COLUMN('Back data'!$A$293:$BA$293)))-G$6)</f>
        <v>94.1</v>
      </c>
      <c r="H70" s="9" cm="1">
        <f t="array" ref="H70">INDEX('Back data'!$A$292:$BA$292,,MAX(IF('Back data'!$A$292:$BA$292&lt;&gt;"",COLUMN('Back data'!$A$292:$BA$292)))-H$6)+INDEX('Back data'!$A$293:$BA$293,,MAX(IF('Back data'!$A$293:$BA$293&lt;&gt;"",COLUMN('Back data'!$A$293:$BA$293)))-H$6)</f>
        <v>95.910000000000011</v>
      </c>
      <c r="I70" s="9" cm="1">
        <f t="array" ref="I70">INDEX('Back data'!$A$292:$BA$292,,MAX(IF('Back data'!$A$292:$BA$292&lt;&gt;"",COLUMN('Back data'!$A$292:$BA$292)))-I$6)+INDEX('Back data'!$A$293:$BA$293,,MAX(IF('Back data'!$A$293:$BA$293&lt;&gt;"",COLUMN('Back data'!$A$293:$BA$293)))-I$6)</f>
        <v>100</v>
      </c>
      <c r="J70" s="9" cm="1">
        <f t="array" ref="J70">INDEX('Back data'!$A$292:$BA$292,,MAX(IF('Back data'!$A$292:$BA$292&lt;&gt;"",COLUMN('Back data'!$A$292:$BA$292)))-J$6)+INDEX('Back data'!$A$293:$BA$293,,MAX(IF('Back data'!$A$293:$BA$293&lt;&gt;"",COLUMN('Back data'!$A$293:$BA$293)))-J$6)</f>
        <v>100</v>
      </c>
      <c r="K70" s="9" cm="1">
        <f t="array" ref="K70">INDEX('Back data'!$A$292:$BA$292,,MAX(IF('Back data'!$A$292:$BA$292&lt;&gt;"",COLUMN('Back data'!$A$292:$BA$292)))-K$6)+INDEX('Back data'!$A$293:$BA$293,,MAX(IF('Back data'!$A$293:$BA$293&lt;&gt;"",COLUMN('Back data'!$A$293:$BA$293)))-K$6)</f>
        <v>100</v>
      </c>
      <c r="L70" s="9" cm="1">
        <f t="array" ref="L70">INDEX('Back data'!$A$292:$BA$292,,MAX(IF('Back data'!$A$292:$BA$292&lt;&gt;"",COLUMN('Back data'!$A$292:$BA$292)))-L$6)+INDEX('Back data'!$A$293:$BA$293,,MAX(IF('Back data'!$A$293:$BA$293&lt;&gt;"",COLUMN('Back data'!$A$293:$BA$293)))-L$6)</f>
        <v>100</v>
      </c>
      <c r="M70" s="9" cm="1">
        <f t="array" ref="M70">INDEX('Back data'!$A$292:$BA$292,,MAX(IF('Back data'!$A$292:$BA$292&lt;&gt;"",COLUMN('Back data'!$A$292:$BA$292)))-M$6)+INDEX('Back data'!$A$293:$BA$293,,MAX(IF('Back data'!$A$293:$BA$293&lt;&gt;"",COLUMN('Back data'!$A$293:$BA$293)))-M$6)</f>
        <v>100</v>
      </c>
      <c r="N70" s="9" cm="1">
        <f t="array" ref="N70">INDEX('Back data'!$A$292:$BA$292,,MAX(IF('Back data'!$A$292:$BA$292&lt;&gt;"",COLUMN('Back data'!$A$292:$BA$292)))-N$6)+INDEX('Back data'!$A$293:$BA$293,,MAX(IF('Back data'!$A$293:$BA$293&lt;&gt;"",COLUMN('Back data'!$A$293:$BA$293)))-N$6)</f>
        <v>100</v>
      </c>
      <c r="O70" s="9" cm="1">
        <f t="array" ref="O70">INDEX('Back data'!$A$292:$BA$292,,MAX(IF('Back data'!$A$292:$BA$292&lt;&gt;"",COLUMN('Back data'!$A$292:$BA$292)))-O$6)+INDEX('Back data'!$A$293:$BA$293,,MAX(IF('Back data'!$A$293:$BA$293&lt;&gt;"",COLUMN('Back data'!$A$293:$BA$293)))-O$6)</f>
        <v>100</v>
      </c>
      <c r="P70" s="9" cm="1">
        <f t="array" ref="P70">INDEX('Back data'!$A$292:$BA$292,,MAX(IF('Back data'!$A$292:$BA$292&lt;&gt;"",COLUMN('Back data'!$A$292:$BA$292)))-P$6)+INDEX('Back data'!$A$293:$BA$293,,MAX(IF('Back data'!$A$293:$BA$293&lt;&gt;"",COLUMN('Back data'!$A$293:$BA$293)))-P$6)</f>
        <v>100</v>
      </c>
    </row>
    <row r="71" spans="1:18" x14ac:dyDescent="0.25">
      <c r="A71" s="33" t="s">
        <v>43</v>
      </c>
      <c r="B71" s="27" t="s">
        <v>32</v>
      </c>
      <c r="C71" s="10" t="s">
        <v>39</v>
      </c>
      <c r="D71" s="11" cm="1">
        <f t="array" ref="D71">INDEX('Back data'!$A$292:$BA$292,,MAX(IF('Back data'!$A$292:$BA$292&lt;&gt;"",COLUMN('Back data'!$A$292:$BA$292)))-D$6)/D70</f>
        <v>0.94413597733711041</v>
      </c>
      <c r="E71" s="11" cm="1">
        <f t="array" ref="E71">INDEX('Back data'!$A$292:$BA$292,,MAX(IF('Back data'!$A$292:$BA$292&lt;&gt;"",COLUMN('Back data'!$A$292:$BA$292)))-E$6)/E70</f>
        <v>0.9461672854335007</v>
      </c>
      <c r="F71" s="11" cm="1">
        <f t="array" ref="F71">INDEX('Back data'!$A$292:$BA$292,,MAX(IF('Back data'!$A$292:$BA$292&lt;&gt;"",COLUMN('Back data'!$A$292:$BA$292)))-F$6)/F70</f>
        <v>0.94465753424657539</v>
      </c>
      <c r="G71" s="11" cm="1">
        <f t="array" ref="G71">INDEX('Back data'!$A$292:$BA$292,,MAX(IF('Back data'!$A$292:$BA$292&lt;&gt;"",COLUMN('Back data'!$A$292:$BA$292)))-G$6)/G70</f>
        <v>0.93591923485653561</v>
      </c>
      <c r="H71" s="11" cm="1">
        <f t="array" ref="H71">INDEX('Back data'!$A$292:$BA$292,,MAX(IF('Back data'!$A$292:$BA$292&lt;&gt;"",COLUMN('Back data'!$A$292:$BA$292)))-H$6)/H70</f>
        <v>0.93473047648837448</v>
      </c>
      <c r="I71" s="11" cm="1">
        <f t="array" ref="I71">INDEX('Back data'!$A$292:$BA$292,,MAX(IF('Back data'!$A$292:$BA$292&lt;&gt;"",COLUMN('Back data'!$A$292:$BA$292)))-I$6)/I70</f>
        <v>0.97959999999999992</v>
      </c>
      <c r="J71" s="11" cm="1">
        <f t="array" ref="J71">INDEX('Back data'!$A$292:$BA$292,,MAX(IF('Back data'!$A$292:$BA$292&lt;&gt;"",COLUMN('Back data'!$A$292:$BA$292)))-J$6)/J70</f>
        <v>0.96900000000000008</v>
      </c>
      <c r="K71" s="11" cm="1">
        <f t="array" ref="K71">INDEX('Back data'!$A$292:$BA$292,,MAX(IF('Back data'!$A$292:$BA$292&lt;&gt;"",COLUMN('Back data'!$A$292:$BA$292)))-K$6)/K70</f>
        <v>0.95400000000000007</v>
      </c>
      <c r="L71" s="11" cm="1">
        <f t="array" ref="L71">INDEX('Back data'!$A$292:$BA$292,,MAX(IF('Back data'!$A$292:$BA$292&lt;&gt;"",COLUMN('Back data'!$A$292:$BA$292)))-L$6)/L70</f>
        <v>0.9617</v>
      </c>
      <c r="M71" s="11" cm="1">
        <f t="array" ref="M71">INDEX('Back data'!$A$292:$BA$292,,MAX(IF('Back data'!$A$292:$BA$292&lt;&gt;"",COLUMN('Back data'!$A$292:$BA$292)))-M$6)/M70</f>
        <v>0.9534999999999999</v>
      </c>
      <c r="N71" s="11" cm="1">
        <f t="array" ref="N71">INDEX('Back data'!$A$292:$BA$292,,MAX(IF('Back data'!$A$292:$BA$292&lt;&gt;"",COLUMN('Back data'!$A$292:$BA$292)))-N$6)/N70</f>
        <v>0.94499999999999995</v>
      </c>
      <c r="O71" s="11" cm="1">
        <f t="array" ref="O71">INDEX('Back data'!$A$292:$BA$292,,MAX(IF('Back data'!$A$292:$BA$292&lt;&gt;"",COLUMN('Back data'!$A$292:$BA$292)))-O$6)/O70</f>
        <v>0.93680000000000008</v>
      </c>
      <c r="P71" s="11" cm="1">
        <f t="array" ref="P71">INDEX('Back data'!$A$292:$BA$292,,MAX(IF('Back data'!$A$292:$BA$292&lt;&gt;"",COLUMN('Back data'!$A$292:$BA$292)))-P$6)/P70</f>
        <v>0.97450000000000003</v>
      </c>
    </row>
    <row r="72" spans="1:18" x14ac:dyDescent="0.25">
      <c r="A72" s="33" t="s">
        <v>43</v>
      </c>
      <c r="B72" s="27" t="s">
        <v>32</v>
      </c>
      <c r="C72" s="10" t="s">
        <v>40</v>
      </c>
      <c r="D72" s="11" cm="1">
        <f t="array" ref="D72">INDEX('Back data'!$A$293:$BA$293,,MAX(IF('Back data'!$A$293:$BA$293&lt;&gt;"",COLUMN('Back data'!$A$293:$BA$293)))-D$6)/D70</f>
        <v>5.5864022662889513E-2</v>
      </c>
      <c r="E72" s="11" cm="1">
        <f t="array" ref="E72">INDEX('Back data'!$A$293:$BA$293,,MAX(IF('Back data'!$A$293:$BA$293&lt;&gt;"",COLUMN('Back data'!$A$293:$BA$293)))-E$6)/E70</f>
        <v>5.3832714566499226E-2</v>
      </c>
      <c r="F72" s="11" cm="1">
        <f t="array" ref="F72">INDEX('Back data'!$A$293:$BA$293,,MAX(IF('Back data'!$A$293:$BA$293&lt;&gt;"",COLUMN('Back data'!$A$293:$BA$293)))-F$6)/F70</f>
        <v>5.5342465753424656E-2</v>
      </c>
      <c r="G72" s="11" cm="1">
        <f t="array" ref="G72">INDEX('Back data'!$A$293:$BA$293,,MAX(IF('Back data'!$A$293:$BA$293&lt;&gt;"",COLUMN('Back data'!$A$293:$BA$293)))-G$6)/G70</f>
        <v>6.4080765143464405E-2</v>
      </c>
      <c r="H72" s="11" cm="1">
        <f t="array" ref="H72">INDEX('Back data'!$A$293:$BA$293,,MAX(IF('Back data'!$A$293:$BA$293&lt;&gt;"",COLUMN('Back data'!$A$293:$BA$293)))-H$6)/H70</f>
        <v>6.5269523511625474E-2</v>
      </c>
      <c r="I72" s="11" cm="1">
        <f t="array" ref="I72">INDEX('Back data'!$A$293:$BA$293,,MAX(IF('Back data'!$A$293:$BA$293&lt;&gt;"",COLUMN('Back data'!$A$293:$BA$293)))-I$6)/I70</f>
        <v>2.0400000000000001E-2</v>
      </c>
      <c r="J72" s="11" cm="1">
        <f t="array" ref="J72">INDEX('Back data'!$A$293:$BA$293,,MAX(IF('Back data'!$A$293:$BA$293&lt;&gt;"",COLUMN('Back data'!$A$293:$BA$293)))-J$6)/J70</f>
        <v>3.1E-2</v>
      </c>
      <c r="K72" s="11" cm="1">
        <f t="array" ref="K72">INDEX('Back data'!$A$293:$BA$293,,MAX(IF('Back data'!$A$293:$BA$293&lt;&gt;"",COLUMN('Back data'!$A$293:$BA$293)))-K$6)/K70</f>
        <v>4.5999999999999999E-2</v>
      </c>
      <c r="L72" s="11" cm="1">
        <f t="array" ref="L72">INDEX('Back data'!$A$293:$BA$293,,MAX(IF('Back data'!$A$293:$BA$293&lt;&gt;"",COLUMN('Back data'!$A$293:$BA$293)))-L$6)/L70</f>
        <v>3.8300000000000001E-2</v>
      </c>
      <c r="M72" s="11" cm="1">
        <f t="array" ref="M72">INDEX('Back data'!$A$293:$BA$293,,MAX(IF('Back data'!$A$293:$BA$293&lt;&gt;"",COLUMN('Back data'!$A$293:$BA$293)))-M$6)/M70</f>
        <v>4.6500000000000007E-2</v>
      </c>
      <c r="N72" s="11" cm="1">
        <f t="array" ref="N72">INDEX('Back data'!$A$293:$BA$293,,MAX(IF('Back data'!$A$293:$BA$293&lt;&gt;"",COLUMN('Back data'!$A$293:$BA$293)))-N$6)/N70</f>
        <v>5.5E-2</v>
      </c>
      <c r="O72" s="11" cm="1">
        <f t="array" ref="O72">INDEX('Back data'!$A$293:$BA$293,,MAX(IF('Back data'!$A$293:$BA$293&lt;&gt;"",COLUMN('Back data'!$A$293:$BA$293)))-O$6)/O70</f>
        <v>6.3200000000000006E-2</v>
      </c>
      <c r="P72" s="11" cm="1">
        <f t="array" ref="P72">INDEX('Back data'!$A$293:$BA$293,,MAX(IF('Back data'!$A$293:$BA$293&lt;&gt;"",COLUMN('Back data'!$A$293:$BA$293)))-P$6)/P70</f>
        <v>2.5499999999999998E-2</v>
      </c>
      <c r="R72" s="56"/>
    </row>
    <row r="75" spans="1:18" x14ac:dyDescent="0.25">
      <c r="C75" s="8" t="s">
        <v>37</v>
      </c>
      <c r="D75" s="9" cm="1">
        <f t="array" ref="D75">INDEX('Back data'!$A$297:$BA$297,,MAX(IF('Back data'!$A$297:$BA$297&lt;&gt;"",COLUMN('Back data'!$A$297:$BA$297)))-D$6)+INDEX('Back data'!$A$298:$BA$298,,MAX(IF('Back data'!$A$298:$BA$298&lt;&gt;"",COLUMN('Back data'!$A$298:$BA$298)))-D$6)</f>
        <v>93.61</v>
      </c>
      <c r="E75" s="9" cm="1">
        <f t="array" ref="E75">INDEX('Back data'!$A$297:$BA$297,,MAX(IF('Back data'!$A$297:$BA$297&lt;&gt;"",COLUMN('Back data'!$A$297:$BA$297)))-E$6)+INDEX('Back data'!$A$298:$BA$298,,MAX(IF('Back data'!$A$298:$BA$298&lt;&gt;"",COLUMN('Back data'!$A$298:$BA$298)))-E$6)</f>
        <v>91.169999999999987</v>
      </c>
      <c r="F75" s="9" cm="1">
        <f t="array" ref="F75">INDEX('Back data'!$A$297:$BA$297,,MAX(IF('Back data'!$A$297:$BA$297&lt;&gt;"",COLUMN('Back data'!$A$297:$BA$297)))-F$6)+INDEX('Back data'!$A$298:$BA$298,,MAX(IF('Back data'!$A$298:$BA$298&lt;&gt;"",COLUMN('Back data'!$A$298:$BA$298)))-F$6)</f>
        <v>92.55</v>
      </c>
      <c r="G75" s="9" cm="1">
        <f t="array" ref="G75">INDEX('Back data'!$A$297:$BA$297,,MAX(IF('Back data'!$A$297:$BA$297&lt;&gt;"",COLUMN('Back data'!$A$297:$BA$297)))-G$6)+INDEX('Back data'!$A$298:$BA$298,,MAX(IF('Back data'!$A$298:$BA$298&lt;&gt;"",COLUMN('Back data'!$A$298:$BA$298)))-G$6)</f>
        <v>97.64</v>
      </c>
      <c r="H75" s="9" cm="1">
        <f t="array" ref="H75">INDEX('Back data'!$A$297:$BA$297,,MAX(IF('Back data'!$A$297:$BA$297&lt;&gt;"",COLUMN('Back data'!$A$297:$BA$297)))-H$6)+INDEX('Back data'!$A$298:$BA$298,,MAX(IF('Back data'!$A$298:$BA$298&lt;&gt;"",COLUMN('Back data'!$A$298:$BA$298)))-H$6)</f>
        <v>96.43</v>
      </c>
      <c r="I75" s="9" cm="1">
        <f t="array" ref="I75">INDEX('Back data'!$A$297:$BA$297,,MAX(IF('Back data'!$A$297:$BA$297&lt;&gt;"",COLUMN('Back data'!$A$297:$BA$297)))-I$6)+INDEX('Back data'!$A$298:$BA$298,,MAX(IF('Back data'!$A$298:$BA$298&lt;&gt;"",COLUMN('Back data'!$A$298:$BA$298)))-I$6)</f>
        <v>100</v>
      </c>
      <c r="J75" s="9" cm="1">
        <f t="array" ref="J75">INDEX('Back data'!$A$297:$BA$297,,MAX(IF('Back data'!$A$297:$BA$297&lt;&gt;"",COLUMN('Back data'!$A$297:$BA$297)))-J$6)+INDEX('Back data'!$A$298:$BA$298,,MAX(IF('Back data'!$A$298:$BA$298&lt;&gt;"",COLUMN('Back data'!$A$298:$BA$298)))-J$6)</f>
        <v>100</v>
      </c>
      <c r="K75" s="9" cm="1">
        <f t="array" ref="K75">INDEX('Back data'!$A$297:$BA$297,,MAX(IF('Back data'!$A$297:$BA$297&lt;&gt;"",COLUMN('Back data'!$A$297:$BA$297)))-K$6)+INDEX('Back data'!$A$298:$BA$298,,MAX(IF('Back data'!$A$298:$BA$298&lt;&gt;"",COLUMN('Back data'!$A$298:$BA$298)))-K$6)</f>
        <v>100</v>
      </c>
      <c r="L75" s="9" cm="1">
        <f t="array" ref="L75">INDEX('Back data'!$A$297:$BA$297,,MAX(IF('Back data'!$A$297:$BA$297&lt;&gt;"",COLUMN('Back data'!$A$297:$BA$297)))-L$6)+INDEX('Back data'!$A$298:$BA$298,,MAX(IF('Back data'!$A$298:$BA$298&lt;&gt;"",COLUMN('Back data'!$A$298:$BA$298)))-L$6)</f>
        <v>100</v>
      </c>
      <c r="M75" s="9" cm="1">
        <f t="array" ref="M75">INDEX('Back data'!$A$297:$BA$297,,MAX(IF('Back data'!$A$297:$BA$297&lt;&gt;"",COLUMN('Back data'!$A$297:$BA$297)))-M$6)+INDEX('Back data'!$A$298:$BA$298,,MAX(IF('Back data'!$A$298:$BA$298&lt;&gt;"",COLUMN('Back data'!$A$298:$BA$298)))-M$6)</f>
        <v>100</v>
      </c>
      <c r="N75" s="9" cm="1">
        <f t="array" ref="N75">INDEX('Back data'!$A$297:$BA$297,,MAX(IF('Back data'!$A$297:$BA$297&lt;&gt;"",COLUMN('Back data'!$A$297:$BA$297)))-N$6)+INDEX('Back data'!$A$298:$BA$298,,MAX(IF('Back data'!$A$298:$BA$298&lt;&gt;"",COLUMN('Back data'!$A$298:$BA$298)))-N$6)</f>
        <v>100</v>
      </c>
      <c r="O75" s="9" cm="1">
        <f t="array" ref="O75">INDEX('Back data'!$A$297:$BA$297,,MAX(IF('Back data'!$A$297:$BA$297&lt;&gt;"",COLUMN('Back data'!$A$297:$BA$297)))-O$6)+INDEX('Back data'!$A$298:$BA$298,,MAX(IF('Back data'!$A$298:$BA$298&lt;&gt;"",COLUMN('Back data'!$A$298:$BA$298)))-O$6)</f>
        <v>100</v>
      </c>
      <c r="P75" s="9" cm="1">
        <f t="array" ref="P75">INDEX('Back data'!$A$297:$BA$297,,MAX(IF('Back data'!$A$297:$BA$297&lt;&gt;"",COLUMN('Back data'!$A$297:$BA$297)))-P$6)+INDEX('Back data'!$A$298:$BA$298,,MAX(IF('Back data'!$A$298:$BA$298&lt;&gt;"",COLUMN('Back data'!$A$298:$BA$298)))-P$6)</f>
        <v>100</v>
      </c>
    </row>
    <row r="76" spans="1:18" x14ac:dyDescent="0.25">
      <c r="A76" s="33" t="s">
        <v>43</v>
      </c>
      <c r="B76" s="27" t="s">
        <v>36</v>
      </c>
      <c r="C76" s="10" t="s">
        <v>39</v>
      </c>
      <c r="D76" s="11" cm="1">
        <f t="array" ref="D76">INDEX('Back data'!$A$297:$BA$297,,MAX(IF('Back data'!$A$297:$BA$297&lt;&gt;"",COLUMN('Back data'!$A$297:$BA$297)))-D$6)/D75</f>
        <v>0.91272299967952142</v>
      </c>
      <c r="E76" s="11" cm="1">
        <f t="array" ref="E76">INDEX('Back data'!$A$297:$BA$297,,MAX(IF('Back data'!$A$297:$BA$297&lt;&gt;"",COLUMN('Back data'!$A$297:$BA$297)))-E$6)/E75</f>
        <v>0.918174838214325</v>
      </c>
      <c r="F76" s="11" cm="1">
        <f t="array" ref="F76">INDEX('Back data'!$A$297:$BA$297,,MAX(IF('Back data'!$A$297:$BA$297&lt;&gt;"",COLUMN('Back data'!$A$297:$BA$297)))-F$6)/F75</f>
        <v>0.96412749864937874</v>
      </c>
      <c r="G76" s="11" cm="1">
        <f t="array" ref="G76">INDEX('Back data'!$A$297:$BA$297,,MAX(IF('Back data'!$A$297:$BA$297&lt;&gt;"",COLUMN('Back data'!$A$297:$BA$297)))-G$6)/G75</f>
        <v>0.94653830397378125</v>
      </c>
      <c r="H76" s="11" cm="1">
        <f t="array" ref="H76">INDEX('Back data'!$A$297:$BA$297,,MAX(IF('Back data'!$A$297:$BA$297&lt;&gt;"",COLUMN('Back data'!$A$297:$BA$297)))-H$6)/H75</f>
        <v>0.90334958000622201</v>
      </c>
      <c r="I76" s="11" cm="1">
        <f t="array" ref="I76">INDEX('Back data'!$A$297:$BA$297,,MAX(IF('Back data'!$A$297:$BA$297&lt;&gt;"",COLUMN('Back data'!$A$297:$BA$297)))-I$6)/I75</f>
        <v>1</v>
      </c>
      <c r="J76" s="11" cm="1">
        <f t="array" ref="J76">INDEX('Back data'!$A$297:$BA$297,,MAX(IF('Back data'!$A$297:$BA$297&lt;&gt;"",COLUMN('Back data'!$A$297:$BA$297)))-J$6)/J75</f>
        <v>0.98519999999999996</v>
      </c>
      <c r="K76" s="11" cm="1">
        <f t="array" ref="K76">INDEX('Back data'!$A$297:$BA$297,,MAX(IF('Back data'!$A$297:$BA$297&lt;&gt;"",COLUMN('Back data'!$A$297:$BA$297)))-K$6)/K75</f>
        <v>0.94209999999999994</v>
      </c>
      <c r="L76" s="11" cm="1">
        <f t="array" ref="L76">INDEX('Back data'!$A$297:$BA$297,,MAX(IF('Back data'!$A$297:$BA$297&lt;&gt;"",COLUMN('Back data'!$A$297:$BA$297)))-L$6)/L75</f>
        <v>0.96299999999999997</v>
      </c>
      <c r="M76" s="11" cm="1">
        <f t="array" ref="M76">INDEX('Back data'!$A$297:$BA$297,,MAX(IF('Back data'!$A$297:$BA$297&lt;&gt;"",COLUMN('Back data'!$A$297:$BA$297)))-M$6)/M75</f>
        <v>0.87390000000000001</v>
      </c>
      <c r="N76" s="11" cm="1">
        <f t="array" ref="N76">INDEX('Back data'!$A$297:$BA$297,,MAX(IF('Back data'!$A$297:$BA$297&lt;&gt;"",COLUMN('Back data'!$A$297:$BA$297)))-N$6)/N75</f>
        <v>0.77139999999999997</v>
      </c>
      <c r="O76" s="11" cm="1">
        <f t="array" ref="O76">INDEX('Back data'!$A$297:$BA$297,,MAX(IF('Back data'!$A$297:$BA$297&lt;&gt;"",COLUMN('Back data'!$A$297:$BA$297)))-O$6)/O75</f>
        <v>0.93340000000000001</v>
      </c>
      <c r="P76" s="11" cm="1">
        <f t="array" ref="P76">INDEX('Back data'!$A$297:$BA$297,,MAX(IF('Back data'!$A$297:$BA$297&lt;&gt;"",COLUMN('Back data'!$A$297:$BA$297)))-P$6)/P75</f>
        <v>0.94499999999999995</v>
      </c>
    </row>
    <row r="77" spans="1:18" x14ac:dyDescent="0.25">
      <c r="A77" s="33" t="s">
        <v>43</v>
      </c>
      <c r="B77" s="27" t="s">
        <v>36</v>
      </c>
      <c r="C77" s="10" t="s">
        <v>40</v>
      </c>
      <c r="D77" s="11" cm="1">
        <f t="array" ref="D77">+INDEX('Back data'!$A$298:$BA$298,,MAX(IF('Back data'!$A$298:$BA$298&lt;&gt;"",COLUMN('Back data'!$A$298:$BA$298)))-D$6)/D75</f>
        <v>8.7277000320478582E-2</v>
      </c>
      <c r="E77" s="11" cm="1">
        <f t="array" ref="E77">+INDEX('Back data'!$A$298:$BA$298,,MAX(IF('Back data'!$A$298:$BA$298&lt;&gt;"",COLUMN('Back data'!$A$298:$BA$298)))-E$6)/E75</f>
        <v>8.182516178567513E-2</v>
      </c>
      <c r="F77" s="11" cm="1">
        <f t="array" ref="F77">+INDEX('Back data'!$A$298:$BA$298,,MAX(IF('Back data'!$A$298:$BA$298&lt;&gt;"",COLUMN('Back data'!$A$298:$BA$298)))-F$6)/F75</f>
        <v>3.5872501350621283E-2</v>
      </c>
      <c r="G77" s="11" cm="1">
        <f t="array" ref="G77">+INDEX('Back data'!$A$298:$BA$298,,MAX(IF('Back data'!$A$298:$BA$298&lt;&gt;"",COLUMN('Back data'!$A$298:$BA$298)))-G$6)/G75</f>
        <v>5.3461696026218759E-2</v>
      </c>
      <c r="H77" s="11" cm="1">
        <f t="array" ref="H77">+INDEX('Back data'!$A$298:$BA$298,,MAX(IF('Back data'!$A$298:$BA$298&lt;&gt;"",COLUMN('Back data'!$A$298:$BA$298)))-H$6)/H75</f>
        <v>9.6650419993777867E-2</v>
      </c>
      <c r="I77" s="11" cm="1">
        <f t="array" ref="I77">+INDEX('Back data'!$A$298:$BA$298,,MAX(IF('Back data'!$A$298:$BA$298&lt;&gt;"",COLUMN('Back data'!$A$298:$BA$298)))-I$6)/I75</f>
        <v>0</v>
      </c>
      <c r="J77" s="11" cm="1">
        <f t="array" ref="J77">+INDEX('Back data'!$A$298:$BA$298,,MAX(IF('Back data'!$A$298:$BA$298&lt;&gt;"",COLUMN('Back data'!$A$298:$BA$298)))-J$6)/J75</f>
        <v>1.4800000000000001E-2</v>
      </c>
      <c r="K77" s="11" cm="1">
        <f t="array" ref="K77">+INDEX('Back data'!$A$298:$BA$298,,MAX(IF('Back data'!$A$298:$BA$298&lt;&gt;"",COLUMN('Back data'!$A$298:$BA$298)))-K$6)/K75</f>
        <v>5.79E-2</v>
      </c>
      <c r="L77" s="11" cm="1">
        <f t="array" ref="L77">+INDEX('Back data'!$A$298:$BA$298,,MAX(IF('Back data'!$A$298:$BA$298&lt;&gt;"",COLUMN('Back data'!$A$298:$BA$298)))-L$6)/L75</f>
        <v>3.7000000000000005E-2</v>
      </c>
      <c r="M77" s="11" cm="1">
        <f t="array" ref="M77">+INDEX('Back data'!$A$298:$BA$298,,MAX(IF('Back data'!$A$298:$BA$298&lt;&gt;"",COLUMN('Back data'!$A$298:$BA$298)))-M$6)/M75</f>
        <v>0.12609999999999999</v>
      </c>
      <c r="N77" s="11" cm="1">
        <f t="array" ref="N77">+INDEX('Back data'!$A$298:$BA$298,,MAX(IF('Back data'!$A$298:$BA$298&lt;&gt;"",COLUMN('Back data'!$A$298:$BA$298)))-N$6)/N75</f>
        <v>0.2286</v>
      </c>
      <c r="O77" s="11" cm="1">
        <f t="array" ref="O77">+INDEX('Back data'!$A$298:$BA$298,,MAX(IF('Back data'!$A$298:$BA$298&lt;&gt;"",COLUMN('Back data'!$A$298:$BA$298)))-O$6)/O75</f>
        <v>6.6600000000000006E-2</v>
      </c>
      <c r="P77" s="11" cm="1">
        <f t="array" ref="P77">+INDEX('Back data'!$A$298:$BA$298,,MAX(IF('Back data'!$A$298:$BA$298&lt;&gt;"",COLUMN('Back data'!$A$298:$BA$298)))-P$6)/P75</f>
        <v>5.5E-2</v>
      </c>
      <c r="R77" s="56"/>
    </row>
    <row r="78" spans="1:18" x14ac:dyDescent="0.25">
      <c r="A78" s="30"/>
      <c r="B78" s="27"/>
      <c r="C78" s="31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8" x14ac:dyDescent="0.25">
      <c r="A79" s="30"/>
      <c r="B79" s="27"/>
      <c r="C79" s="3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8" x14ac:dyDescent="0.25">
      <c r="A80" s="30"/>
      <c r="B80" s="27"/>
      <c r="C80" s="31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8" x14ac:dyDescent="0.25">
      <c r="A81" s="30"/>
      <c r="B81" s="27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8" x14ac:dyDescent="0.25">
      <c r="A82" s="30"/>
      <c r="B82" s="27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8" x14ac:dyDescent="0.25">
      <c r="A83" s="6"/>
      <c r="B83" s="7"/>
      <c r="C83" s="8" t="s">
        <v>37</v>
      </c>
      <c r="D83" s="9" cm="1">
        <f t="array" ref="D83">INDEX('Back data'!$A$157:$BA$157,,MAX(IF('Back data'!$A$157:$BA$157&lt;&gt;"",COLUMN('Back data'!$A$157:$BA$157)))-D$6)+INDEX('Back data'!$A$158:$BA$158,,MAX(IF('Back data'!$A$158:$BA$158&lt;&gt;"",COLUMN('Back data'!$A$158:$BA$158)))-D$6)</f>
        <v>90.600000000000009</v>
      </c>
      <c r="E83" s="9" cm="1">
        <f t="array" ref="E83">INDEX('Back data'!$A$157:$BA$157,,MAX(IF('Back data'!$A$157:$BA$157&lt;&gt;"",COLUMN('Back data'!$A$157:$BA$157)))-E$6)+INDEX('Back data'!$A$158:$BA$158,,MAX(IF('Back data'!$A$158:$BA$158&lt;&gt;"",COLUMN('Back data'!$A$158:$BA$158)))-E$6)</f>
        <v>90.55</v>
      </c>
      <c r="F83" s="9" cm="1">
        <f t="array" ref="F83">INDEX('Back data'!$A$157:$BA$157,,MAX(IF('Back data'!$A$157:$BA$157&lt;&gt;"",COLUMN('Back data'!$A$157:$BA$157)))-F$6)+INDEX('Back data'!$A$158:$BA$158,,MAX(IF('Back data'!$A$158:$BA$158&lt;&gt;"",COLUMN('Back data'!$A$158:$BA$158)))-F$6)</f>
        <v>91.23</v>
      </c>
      <c r="G83" s="9" cm="1">
        <f t="array" ref="G83">INDEX('Back data'!$A$157:$BA$157,,MAX(IF('Back data'!$A$157:$BA$157&lt;&gt;"",COLUMN('Back data'!$A$157:$BA$157)))-G$6)+INDEX('Back data'!$A$158:$BA$158,,MAX(IF('Back data'!$A$158:$BA$158&lt;&gt;"",COLUMN('Back data'!$A$158:$BA$158)))-G$6)</f>
        <v>93.59</v>
      </c>
      <c r="H83" s="9" cm="1">
        <f t="array" ref="H83">INDEX('Back data'!$A$157:$BA$157,,MAX(IF('Back data'!$A$157:$BA$157&lt;&gt;"",COLUMN('Back data'!$A$157:$BA$157)))-H$6)+INDEX('Back data'!$A$158:$BA$158,,MAX(IF('Back data'!$A$158:$BA$158&lt;&gt;"",COLUMN('Back data'!$A$158:$BA$158)))-H$6)</f>
        <v>93.600000000000009</v>
      </c>
      <c r="I83" s="9" cm="1">
        <f t="array" ref="I83">INDEX('Back data'!$A$157:$BA$157,,MAX(IF('Back data'!$A$157:$BA$157&lt;&gt;"",COLUMN('Back data'!$A$157:$BA$157)))-I$6)+INDEX('Back data'!$A$158:$BA$158,,MAX(IF('Back data'!$A$158:$BA$158&lt;&gt;"",COLUMN('Back data'!$A$158:$BA$158)))-I$6)</f>
        <v>100</v>
      </c>
      <c r="J83" s="9" cm="1">
        <f t="array" ref="J83">INDEX('Back data'!$A$157:$BA$157,,MAX(IF('Back data'!$A$157:$BA$157&lt;&gt;"",COLUMN('Back data'!$A$157:$BA$157)))-J$6)+INDEX('Back data'!$A$158:$BA$158,,MAX(IF('Back data'!$A$158:$BA$158&lt;&gt;"",COLUMN('Back data'!$A$158:$BA$158)))-J$6)</f>
        <v>100</v>
      </c>
      <c r="K83" s="9" cm="1">
        <f t="array" ref="K83">INDEX('Back data'!$A$157:$BA$157,,MAX(IF('Back data'!$A$157:$BA$157&lt;&gt;"",COLUMN('Back data'!$A$157:$BA$157)))-K$6)+INDEX('Back data'!$A$158:$BA$158,,MAX(IF('Back data'!$A$158:$BA$158&lt;&gt;"",COLUMN('Back data'!$A$158:$BA$158)))-K$6)</f>
        <v>100</v>
      </c>
      <c r="L83" s="9" cm="1">
        <f t="array" ref="L83">INDEX('Back data'!$A$157:$BA$157,,MAX(IF('Back data'!$A$157:$BA$157&lt;&gt;"",COLUMN('Back data'!$A$157:$BA$157)))-L$6)+INDEX('Back data'!$A$158:$BA$158,,MAX(IF('Back data'!$A$158:$BA$158&lt;&gt;"",COLUMN('Back data'!$A$158:$BA$158)))-L$6)</f>
        <v>100</v>
      </c>
      <c r="M83" s="9" cm="1">
        <f t="array" ref="M83">INDEX('Back data'!$A$157:$BA$157,,MAX(IF('Back data'!$A$157:$BA$157&lt;&gt;"",COLUMN('Back data'!$A$157:$BA$157)))-M$6)+INDEX('Back data'!$A$158:$BA$158,,MAX(IF('Back data'!$A$158:$BA$158&lt;&gt;"",COLUMN('Back data'!$A$158:$BA$158)))-M$6)</f>
        <v>100</v>
      </c>
      <c r="N83" s="9" cm="1">
        <f t="array" ref="N83">INDEX('Back data'!$A$157:$BA$157,,MAX(IF('Back data'!$A$157:$BA$157&lt;&gt;"",COLUMN('Back data'!$A$157:$BA$157)))-N$6)+INDEX('Back data'!$A$158:$BA$158,,MAX(IF('Back data'!$A$158:$BA$158&lt;&gt;"",COLUMN('Back data'!$A$158:$BA$158)))-N$6)</f>
        <v>100</v>
      </c>
      <c r="O83" s="9" cm="1">
        <f t="array" ref="O83">INDEX('Back data'!$A$157:$BA$157,,MAX(IF('Back data'!$A$157:$BA$157&lt;&gt;"",COLUMN('Back data'!$A$157:$BA$157)))-O$6)+INDEX('Back data'!$A$158:$BA$158,,MAX(IF('Back data'!$A$158:$BA$158&lt;&gt;"",COLUMN('Back data'!$A$158:$BA$158)))-O$6)</f>
        <v>100</v>
      </c>
      <c r="P83" s="9" cm="1">
        <f t="array" ref="P83">INDEX('Back data'!$A$157:$BA$157,,MAX(IF('Back data'!$A$157:$BA$157&lt;&gt;"",COLUMN('Back data'!$A$157:$BA$157)))-P$6)+INDEX('Back data'!$A$158:$BA$158,,MAX(IF('Back data'!$A$158:$BA$158&lt;&gt;"",COLUMN('Back data'!$A$158:$BA$158)))-P$6)</f>
        <v>100</v>
      </c>
    </row>
    <row r="84" spans="1:18" x14ac:dyDescent="0.25">
      <c r="A84" s="35" t="s">
        <v>46</v>
      </c>
      <c r="B84" s="36" t="s">
        <v>44</v>
      </c>
      <c r="C84" s="10" t="s">
        <v>39</v>
      </c>
      <c r="D84" s="11" cm="1">
        <f t="array" ref="D84">INDEX('Back data'!$A$157:$BA$157,,MAX(IF('Back data'!$A$157:$BA$157&lt;&gt;"",COLUMN('Back data'!$A$157:$BA$157)))-D$6)/D83</f>
        <v>0.92637969094922734</v>
      </c>
      <c r="E84" s="11" cm="1">
        <f t="array" ref="E84">INDEX('Back data'!$A$157:$BA$157,,MAX(IF('Back data'!$A$157:$BA$157&lt;&gt;"",COLUMN('Back data'!$A$157:$BA$157)))-E$6)/E83</f>
        <v>0.91960242959690774</v>
      </c>
      <c r="F84" s="11" cm="1">
        <f t="array" ref="F84">INDEX('Back data'!$A$157:$BA$157,,MAX(IF('Back data'!$A$157:$BA$157&lt;&gt;"",COLUMN('Back data'!$A$157:$BA$157)))-F$6)/F83</f>
        <v>0.90288282363257699</v>
      </c>
      <c r="G84" s="11" cm="1">
        <f t="array" ref="G84">INDEX('Back data'!$A$157:$BA$157,,MAX(IF('Back data'!$A$157:$BA$157&lt;&gt;"",COLUMN('Back data'!$A$157:$BA$157)))-G$6)/G83</f>
        <v>0.90907148199593968</v>
      </c>
      <c r="H84" s="11" cm="1">
        <f t="array" ref="H84">INDEX('Back data'!$A$157:$BA$157,,MAX(IF('Back data'!$A$157:$BA$157&lt;&gt;"",COLUMN('Back data'!$A$157:$BA$157)))-H$6)/H83</f>
        <v>0.90373931623931625</v>
      </c>
      <c r="I84" s="11" cm="1">
        <f t="array" ref="I84">INDEX('Back data'!$A$157:$BA$157,,MAX(IF('Back data'!$A$157:$BA$157&lt;&gt;"",COLUMN('Back data'!$A$157:$BA$157)))-I$6)/I83</f>
        <v>0.90720000000000001</v>
      </c>
      <c r="J84" s="11" cm="1">
        <f t="array" ref="J84">INDEX('Back data'!$A$157:$BA$157,,MAX(IF('Back data'!$A$157:$BA$157&lt;&gt;"",COLUMN('Back data'!$A$157:$BA$157)))-J$6)/J83</f>
        <v>0.91159999999999997</v>
      </c>
      <c r="K84" s="11" cm="1">
        <f t="array" ref="K84">INDEX('Back data'!$A$157:$BA$157,,MAX(IF('Back data'!$A$157:$BA$157&lt;&gt;"",COLUMN('Back data'!$A$157:$BA$157)))-K$6)/K83</f>
        <v>0.86510000000000009</v>
      </c>
      <c r="L84" s="11" cm="1">
        <f t="array" ref="L84">INDEX('Back data'!$A$157:$BA$157,,MAX(IF('Back data'!$A$157:$BA$157&lt;&gt;"",COLUMN('Back data'!$A$157:$BA$157)))-L$6)/L83</f>
        <v>0.85819999999999996</v>
      </c>
      <c r="M84" s="11" cm="1">
        <f t="array" ref="M84">INDEX('Back data'!$A$157:$BA$157,,MAX(IF('Back data'!$A$157:$BA$157&lt;&gt;"",COLUMN('Back data'!$A$157:$BA$157)))-M$6)/M83</f>
        <v>0.84689999999999999</v>
      </c>
      <c r="N84" s="11" cm="1">
        <f t="array" ref="N84">INDEX('Back data'!$A$157:$BA$157,,MAX(IF('Back data'!$A$157:$BA$157&lt;&gt;"",COLUMN('Back data'!$A$157:$BA$157)))-N$6)/N83</f>
        <v>0.84970000000000001</v>
      </c>
      <c r="O84" s="11" cm="1">
        <f t="array" ref="O84">INDEX('Back data'!$A$157:$BA$157,,MAX(IF('Back data'!$A$157:$BA$157&lt;&gt;"",COLUMN('Back data'!$A$157:$BA$157)))-O$6)/O83</f>
        <v>0.85530000000000006</v>
      </c>
      <c r="P84" s="11" cm="1">
        <f t="array" ref="P84">INDEX('Back data'!$A$157:$BA$157,,MAX(IF('Back data'!$A$157:$BA$157&lt;&gt;"",COLUMN('Back data'!$A$157:$BA$157)))-P$6)/P83</f>
        <v>0.87709999999999999</v>
      </c>
    </row>
    <row r="85" spans="1:18" x14ac:dyDescent="0.25">
      <c r="A85" s="35" t="s">
        <v>46</v>
      </c>
      <c r="B85" s="36" t="s">
        <v>45</v>
      </c>
      <c r="C85" s="10" t="s">
        <v>40</v>
      </c>
      <c r="D85" s="11" cm="1">
        <f t="array" ref="D85">INDEX('Back data'!$A$158:$BA$158,,MAX(IF('Back data'!$A$158:$BA$158&lt;&gt;"",COLUMN('Back data'!$A$158:$BA$158)))-D$6)/D83</f>
        <v>7.3620309050772617E-2</v>
      </c>
      <c r="E85" s="11" cm="1">
        <f t="array" ref="E85">INDEX('Back data'!$A$158:$BA$158,,MAX(IF('Back data'!$A$158:$BA$158&lt;&gt;"",COLUMN('Back data'!$A$158:$BA$158)))-E$6)/E83</f>
        <v>8.0397570403092214E-2</v>
      </c>
      <c r="F85" s="11" cm="1">
        <f t="array" ref="F85">INDEX('Back data'!$A$158:$BA$158,,MAX(IF('Back data'!$A$158:$BA$158&lt;&gt;"",COLUMN('Back data'!$A$158:$BA$158)))-F$6)/F83</f>
        <v>9.711717636742298E-2</v>
      </c>
      <c r="G85" s="11" cm="1">
        <f t="array" ref="G85">INDEX('Back data'!$A$158:$BA$158,,MAX(IF('Back data'!$A$158:$BA$158&lt;&gt;"",COLUMN('Back data'!$A$158:$BA$158)))-G$6)/G83</f>
        <v>9.0928518004060252E-2</v>
      </c>
      <c r="H85" s="11" cm="1">
        <f t="array" ref="H85">INDEX('Back data'!$A$158:$BA$158,,MAX(IF('Back data'!$A$158:$BA$158&lt;&gt;"",COLUMN('Back data'!$A$158:$BA$158)))-H$6)/H83</f>
        <v>9.6260683760683752E-2</v>
      </c>
      <c r="I85" s="11" cm="1">
        <f t="array" ref="I85">INDEX('Back data'!$A$158:$BA$158,,MAX(IF('Back data'!$A$158:$BA$158&lt;&gt;"",COLUMN('Back data'!$A$158:$BA$158)))-I$6)/I83</f>
        <v>9.2799999999999994E-2</v>
      </c>
      <c r="J85" s="11" cm="1">
        <f t="array" ref="J85">INDEX('Back data'!$A$158:$BA$158,,MAX(IF('Back data'!$A$158:$BA$158&lt;&gt;"",COLUMN('Back data'!$A$158:$BA$158)))-J$6)/J83</f>
        <v>8.8399999999999992E-2</v>
      </c>
      <c r="K85" s="11" cm="1">
        <f t="array" ref="K85">INDEX('Back data'!$A$158:$BA$158,,MAX(IF('Back data'!$A$158:$BA$158&lt;&gt;"",COLUMN('Back data'!$A$158:$BA$158)))-K$6)/K83</f>
        <v>0.13489999999999999</v>
      </c>
      <c r="L85" s="11" cm="1">
        <f t="array" ref="L85">INDEX('Back data'!$A$158:$BA$158,,MAX(IF('Back data'!$A$158:$BA$158&lt;&gt;"",COLUMN('Back data'!$A$158:$BA$158)))-L$6)/L83</f>
        <v>0.14180000000000001</v>
      </c>
      <c r="M85" s="11" cm="1">
        <f t="array" ref="M85">INDEX('Back data'!$A$158:$BA$158,,MAX(IF('Back data'!$A$158:$BA$158&lt;&gt;"",COLUMN('Back data'!$A$158:$BA$158)))-M$6)/M83</f>
        <v>0.15310000000000001</v>
      </c>
      <c r="N85" s="11" cm="1">
        <f t="array" ref="N85">INDEX('Back data'!$A$158:$BA$158,,MAX(IF('Back data'!$A$158:$BA$158&lt;&gt;"",COLUMN('Back data'!$A$158:$BA$158)))-N$6)/N83</f>
        <v>0.15029999999999999</v>
      </c>
      <c r="O85" s="11" cm="1">
        <f t="array" ref="O85">INDEX('Back data'!$A$158:$BA$158,,MAX(IF('Back data'!$A$158:$BA$158&lt;&gt;"",COLUMN('Back data'!$A$158:$BA$158)))-O$6)/O83</f>
        <v>0.1447</v>
      </c>
      <c r="P85" s="11" cm="1">
        <f t="array" ref="P85">INDEX('Back data'!$A$158:$BA$158,,MAX(IF('Back data'!$A$158:$BA$158&lt;&gt;"",COLUMN('Back data'!$A$158:$BA$158)))-P$6)/P83</f>
        <v>0.1229</v>
      </c>
      <c r="R85" s="56"/>
    </row>
    <row r="86" spans="1:18" x14ac:dyDescent="0.25">
      <c r="B86" s="26"/>
    </row>
    <row r="87" spans="1:18" x14ac:dyDescent="0.25">
      <c r="B87" s="26"/>
    </row>
    <row r="88" spans="1:18" x14ac:dyDescent="0.25">
      <c r="B88" s="26"/>
      <c r="C88" s="8" t="s">
        <v>37</v>
      </c>
      <c r="D88" s="9" cm="1">
        <f t="array" ref="D88">INDEX('Back data'!$A$162:$BA$162,,MAX(IF('Back data'!$A$162:$BA$162&lt;&gt;"",COLUMN('Back data'!$A$162:$BA$162)))-D$6)+INDEX('Back data'!$A$163:$BA$163,,MAX(IF('Back data'!$A$163:$BA$163&lt;&gt;"",COLUMN('Back data'!$A$163:$BA$163)))-D$6)</f>
        <v>88.81</v>
      </c>
      <c r="E88" s="9" cm="1">
        <f t="array" ref="E88">INDEX('Back data'!$A$162:$BA$162,,MAX(IF('Back data'!$A$162:$BA$162&lt;&gt;"",COLUMN('Back data'!$A$162:$BA$162)))-E$6)+INDEX('Back data'!$A$163:$BA$163,,MAX(IF('Back data'!$A$163:$BA$163&lt;&gt;"",COLUMN('Back data'!$A$163:$BA$163)))-E$6)</f>
        <v>90.82</v>
      </c>
      <c r="F88" s="9" cm="1">
        <f t="array" ref="F88">INDEX('Back data'!$A$162:$BA$162,,MAX(IF('Back data'!$A$162:$BA$162&lt;&gt;"",COLUMN('Back data'!$A$162:$BA$162)))-F$6)+INDEX('Back data'!$A$163:$BA$163,,MAX(IF('Back data'!$A$163:$BA$163&lt;&gt;"",COLUMN('Back data'!$A$163:$BA$163)))-F$6)</f>
        <v>87.95</v>
      </c>
      <c r="G88" s="9" cm="1">
        <f t="array" ref="G88">INDEX('Back data'!$A$162:$BA$162,,MAX(IF('Back data'!$A$162:$BA$162&lt;&gt;"",COLUMN('Back data'!$A$162:$BA$162)))-G$6)+INDEX('Back data'!$A$163:$BA$163,,MAX(IF('Back data'!$A$163:$BA$163&lt;&gt;"",COLUMN('Back data'!$A$163:$BA$163)))-G$6)</f>
        <v>91.81</v>
      </c>
      <c r="H88" s="9" cm="1">
        <f t="array" ref="H88">INDEX('Back data'!$A$162:$BA$162,,MAX(IF('Back data'!$A$162:$BA$162&lt;&gt;"",COLUMN('Back data'!$A$162:$BA$162)))-H$6)+INDEX('Back data'!$A$163:$BA$163,,MAX(IF('Back data'!$A$163:$BA$163&lt;&gt;"",COLUMN('Back data'!$A$163:$BA$163)))-H$6)</f>
        <v>91.05</v>
      </c>
      <c r="I88" s="9" cm="1">
        <f t="array" ref="I88">INDEX('Back data'!$A$162:$BA$162,,MAX(IF('Back data'!$A$162:$BA$162&lt;&gt;"",COLUMN('Back data'!$A$162:$BA$162)))-I$6)+INDEX('Back data'!$A$163:$BA$163,,MAX(IF('Back data'!$A$163:$BA$163&lt;&gt;"",COLUMN('Back data'!$A$163:$BA$163)))-I$6)</f>
        <v>100</v>
      </c>
      <c r="J88" s="9" cm="1">
        <f t="array" ref="J88">INDEX('Back data'!$A$162:$BA$162,,MAX(IF('Back data'!$A$162:$BA$162&lt;&gt;"",COLUMN('Back data'!$A$162:$BA$162)))-J$6)+INDEX('Back data'!$A$163:$BA$163,,MAX(IF('Back data'!$A$163:$BA$163&lt;&gt;"",COLUMN('Back data'!$A$163:$BA$163)))-J$6)</f>
        <v>100</v>
      </c>
      <c r="K88" s="9" cm="1">
        <f t="array" ref="K88">INDEX('Back data'!$A$162:$BA$162,,MAX(IF('Back data'!$A$162:$BA$162&lt;&gt;"",COLUMN('Back data'!$A$162:$BA$162)))-K$6)+INDEX('Back data'!$A$163:$BA$163,,MAX(IF('Back data'!$A$163:$BA$163&lt;&gt;"",COLUMN('Back data'!$A$163:$BA$163)))-K$6)</f>
        <v>100</v>
      </c>
      <c r="L88" s="9" cm="1">
        <f t="array" ref="L88">INDEX('Back data'!$A$162:$BA$162,,MAX(IF('Back data'!$A$162:$BA$162&lt;&gt;"",COLUMN('Back data'!$A$162:$BA$162)))-L$6)+INDEX('Back data'!$A$163:$BA$163,,MAX(IF('Back data'!$A$163:$BA$163&lt;&gt;"",COLUMN('Back data'!$A$163:$BA$163)))-L$6)</f>
        <v>100</v>
      </c>
      <c r="M88" s="9" cm="1">
        <f t="array" ref="M88">INDEX('Back data'!$A$162:$BA$162,,MAX(IF('Back data'!$A$162:$BA$162&lt;&gt;"",COLUMN('Back data'!$A$162:$BA$162)))-M$6)+INDEX('Back data'!$A$163:$BA$163,,MAX(IF('Back data'!$A$163:$BA$163&lt;&gt;"",COLUMN('Back data'!$A$163:$BA$163)))-M$6)</f>
        <v>100</v>
      </c>
      <c r="N88" s="9" cm="1">
        <f t="array" ref="N88">INDEX('Back data'!$A$162:$BA$162,,MAX(IF('Back data'!$A$162:$BA$162&lt;&gt;"",COLUMN('Back data'!$A$162:$BA$162)))-N$6)+INDEX('Back data'!$A$163:$BA$163,,MAX(IF('Back data'!$A$163:$BA$163&lt;&gt;"",COLUMN('Back data'!$A$163:$BA$163)))-N$6)</f>
        <v>100</v>
      </c>
      <c r="O88" s="9" cm="1">
        <f t="array" ref="O88">INDEX('Back data'!$A$162:$BA$162,,MAX(IF('Back data'!$A$162:$BA$162&lt;&gt;"",COLUMN('Back data'!$A$162:$BA$162)))-O$6)+INDEX('Back data'!$A$163:$BA$163,,MAX(IF('Back data'!$A$163:$BA$163&lt;&gt;"",COLUMN('Back data'!$A$163:$BA$163)))-O$6)</f>
        <v>100</v>
      </c>
      <c r="P88" s="9" cm="1">
        <f t="array" ref="P88">INDEX('Back data'!$A$162:$BA$162,,MAX(IF('Back data'!$A$162:$BA$162&lt;&gt;"",COLUMN('Back data'!$A$162:$BA$162)))-P$6)+INDEX('Back data'!$A$163:$BA$163,,MAX(IF('Back data'!$A$163:$BA$163&lt;&gt;"",COLUMN('Back data'!$A$163:$BA$163)))-P$6)</f>
        <v>100</v>
      </c>
    </row>
    <row r="89" spans="1:18" x14ac:dyDescent="0.25">
      <c r="A89" s="35" t="s">
        <v>46</v>
      </c>
      <c r="B89" s="37" t="s">
        <v>41</v>
      </c>
      <c r="C89" s="10" t="s">
        <v>39</v>
      </c>
      <c r="D89" s="11" cm="1">
        <f t="array" ref="D89">INDEX('Back data'!$A$162:$BA$162,,MAX(IF('Back data'!$A$162:$BA$162&lt;&gt;"",COLUMN('Back data'!$A$162:$BA$162)))-D$6)/D88</f>
        <v>0.81646211012273395</v>
      </c>
      <c r="E89" s="11" cm="1">
        <f t="array" ref="E89">INDEX('Back data'!$A$162:$BA$162,,MAX(IF('Back data'!$A$162:$BA$162&lt;&gt;"",COLUMN('Back data'!$A$162:$BA$162)))-E$6)/E88</f>
        <v>0.81072451001981949</v>
      </c>
      <c r="F89" s="11" cm="1">
        <f t="array" ref="F89">INDEX('Back data'!$A$162:$BA$162,,MAX(IF('Back data'!$A$162:$BA$162&lt;&gt;"",COLUMN('Back data'!$A$162:$BA$162)))-F$6)/F88</f>
        <v>0.76384309266628769</v>
      </c>
      <c r="G89" s="11" cm="1">
        <f t="array" ref="G89">INDEX('Back data'!$A$162:$BA$162,,MAX(IF('Back data'!$A$162:$BA$162&lt;&gt;"",COLUMN('Back data'!$A$162:$BA$162)))-G$6)/G88</f>
        <v>0.78531750353991936</v>
      </c>
      <c r="H89" s="11" cm="1">
        <f t="array" ref="H89">INDEX('Back data'!$A$162:$BA$162,,MAX(IF('Back data'!$A$162:$BA$162&lt;&gt;"",COLUMN('Back data'!$A$162:$BA$162)))-H$6)/H88</f>
        <v>0.78550247116968697</v>
      </c>
      <c r="I89" s="11" cm="1">
        <f t="array" ref="I89">INDEX('Back data'!$A$162:$BA$162,,MAX(IF('Back data'!$A$162:$BA$162&lt;&gt;"",COLUMN('Back data'!$A$162:$BA$162)))-I$6)/I88</f>
        <v>0.65910000000000002</v>
      </c>
      <c r="J89" s="11" cm="1">
        <f t="array" ref="J89">INDEX('Back data'!$A$162:$BA$162,,MAX(IF('Back data'!$A$162:$BA$162&lt;&gt;"",COLUMN('Back data'!$A$162:$BA$162)))-J$6)/J88</f>
        <v>0.72120000000000006</v>
      </c>
      <c r="K89" s="11" cm="1">
        <f t="array" ref="K89">INDEX('Back data'!$A$162:$BA$162,,MAX(IF('Back data'!$A$162:$BA$162&lt;&gt;"",COLUMN('Back data'!$A$162:$BA$162)))-K$6)/K88</f>
        <v>0.6581999999999999</v>
      </c>
      <c r="L89" s="11" cm="1">
        <f t="array" ref="L89">INDEX('Back data'!$A$162:$BA$162,,MAX(IF('Back data'!$A$162:$BA$162&lt;&gt;"",COLUMN('Back data'!$A$162:$BA$162)))-L$6)/L88</f>
        <v>0.67280000000000006</v>
      </c>
      <c r="M89" s="11" cm="1">
        <f t="array" ref="M89">INDEX('Back data'!$A$162:$BA$162,,MAX(IF('Back data'!$A$162:$BA$162&lt;&gt;"",COLUMN('Back data'!$A$162:$BA$162)))-M$6)/M88</f>
        <v>0.57630000000000003</v>
      </c>
      <c r="N89" s="11" cm="1">
        <f t="array" ref="N89">INDEX('Back data'!$A$162:$BA$162,,MAX(IF('Back data'!$A$162:$BA$162&lt;&gt;"",COLUMN('Back data'!$A$162:$BA$162)))-N$6)/N88</f>
        <v>0.64569999999999994</v>
      </c>
      <c r="O89" s="11" cm="1">
        <f t="array" ref="O89">INDEX('Back data'!$A$162:$BA$162,,MAX(IF('Back data'!$A$162:$BA$162&lt;&gt;"",COLUMN('Back data'!$A$162:$BA$162)))-O$6)/O88</f>
        <v>0.64379999999999993</v>
      </c>
      <c r="P89" s="11" cm="1">
        <f t="array" ref="P89">INDEX('Back data'!$A$162:$BA$162,,MAX(IF('Back data'!$A$162:$BA$162&lt;&gt;"",COLUMN('Back data'!$A$162:$BA$162)))-P$6)/P88</f>
        <v>0.67700000000000005</v>
      </c>
    </row>
    <row r="90" spans="1:18" x14ac:dyDescent="0.25">
      <c r="A90" s="35" t="s">
        <v>46</v>
      </c>
      <c r="B90" s="37" t="s">
        <v>41</v>
      </c>
      <c r="C90" s="10" t="s">
        <v>40</v>
      </c>
      <c r="D90" s="11" cm="1">
        <f t="array" ref="D90">INDEX('Back data'!$A$163:$BA$163,,MAX(IF('Back data'!$A$163:$BA$163&lt;&gt;"",COLUMN('Back data'!$A$163:$BA$163)))-D$6)/D88</f>
        <v>0.18353788987726607</v>
      </c>
      <c r="E90" s="11" cm="1">
        <f t="array" ref="E90">INDEX('Back data'!$A$163:$BA$163,,MAX(IF('Back data'!$A$163:$BA$163&lt;&gt;"",COLUMN('Back data'!$A$163:$BA$163)))-E$6)/E88</f>
        <v>0.18927548998018059</v>
      </c>
      <c r="F90" s="11" cm="1">
        <f t="array" ref="F90">INDEX('Back data'!$A$163:$BA$163,,MAX(IF('Back data'!$A$163:$BA$163&lt;&gt;"",COLUMN('Back data'!$A$163:$BA$163)))-F$6)/F88</f>
        <v>0.23615690733371233</v>
      </c>
      <c r="G90" s="11" cm="1">
        <f t="array" ref="G90">INDEX('Back data'!$A$163:$BA$163,,MAX(IF('Back data'!$A$163:$BA$163&lt;&gt;"",COLUMN('Back data'!$A$163:$BA$163)))-G$6)/G88</f>
        <v>0.21468249646008061</v>
      </c>
      <c r="H90" s="11" cm="1">
        <f t="array" ref="H90">INDEX('Back data'!$A$163:$BA$163,,MAX(IF('Back data'!$A$163:$BA$163&lt;&gt;"",COLUMN('Back data'!$A$163:$BA$163)))-H$6)/H88</f>
        <v>0.21449752883031303</v>
      </c>
      <c r="I90" s="11" cm="1">
        <f t="array" ref="I90">INDEX('Back data'!$A$163:$BA$163,,MAX(IF('Back data'!$A$163:$BA$163&lt;&gt;"",COLUMN('Back data'!$A$163:$BA$163)))-I$6)/I88</f>
        <v>0.34090000000000004</v>
      </c>
      <c r="J90" s="11" cm="1">
        <f t="array" ref="J90">INDEX('Back data'!$A$163:$BA$163,,MAX(IF('Back data'!$A$163:$BA$163&lt;&gt;"",COLUMN('Back data'!$A$163:$BA$163)))-J$6)/J88</f>
        <v>0.27879999999999999</v>
      </c>
      <c r="K90" s="11" cm="1">
        <f t="array" ref="K90">INDEX('Back data'!$A$163:$BA$163,,MAX(IF('Back data'!$A$163:$BA$163&lt;&gt;"",COLUMN('Back data'!$A$163:$BA$163)))-K$6)/K88</f>
        <v>0.34179999999999999</v>
      </c>
      <c r="L90" s="11" cm="1">
        <f t="array" ref="L90">INDEX('Back data'!$A$163:$BA$163,,MAX(IF('Back data'!$A$163:$BA$163&lt;&gt;"",COLUMN('Back data'!$A$163:$BA$163)))-L$6)/L88</f>
        <v>0.32719999999999999</v>
      </c>
      <c r="M90" s="11" cm="1">
        <f t="array" ref="M90">INDEX('Back data'!$A$163:$BA$163,,MAX(IF('Back data'!$A$163:$BA$163&lt;&gt;"",COLUMN('Back data'!$A$163:$BA$163)))-M$6)/M88</f>
        <v>0.42369999999999997</v>
      </c>
      <c r="N90" s="11" cm="1">
        <f t="array" ref="N90">INDEX('Back data'!$A$163:$BA$163,,MAX(IF('Back data'!$A$163:$BA$163&lt;&gt;"",COLUMN('Back data'!$A$163:$BA$163)))-N$6)/N88</f>
        <v>0.3543</v>
      </c>
      <c r="O90" s="11" cm="1">
        <f t="array" ref="O90">INDEX('Back data'!$A$163:$BA$163,,MAX(IF('Back data'!$A$163:$BA$163&lt;&gt;"",COLUMN('Back data'!$A$163:$BA$163)))-O$6)/O88</f>
        <v>0.35619999999999996</v>
      </c>
      <c r="P90" s="11" cm="1">
        <f t="array" ref="P90">INDEX('Back data'!$A$163:$BA$163,,MAX(IF('Back data'!$A$163:$BA$163&lt;&gt;"",COLUMN('Back data'!$A$163:$BA$163)))-P$6)/P88</f>
        <v>0.32299999999999995</v>
      </c>
      <c r="R90" s="56"/>
    </row>
    <row r="92" spans="1:18" x14ac:dyDescent="0.25">
      <c r="C92" s="12"/>
    </row>
    <row r="93" spans="1:18" x14ac:dyDescent="0.25">
      <c r="C93" s="8" t="s">
        <v>37</v>
      </c>
      <c r="D93" s="9" cm="1">
        <f t="array" ref="D93">INDEX('Back data'!$A$167:$BA$167,,MAX(IF('Back data'!$A$167:$BA$167&lt;&gt;"",COLUMN('Back data'!$A$167:$BA$167)))-D$6)+INDEX('Back data'!$A$168:$BA$168,,MAX(IF('Back data'!$A$168:$BA$168&lt;&gt;"",COLUMN('Back data'!$A$168:$BA$168)))-D$6)</f>
        <v>90.08</v>
      </c>
      <c r="E93" s="9" cm="1">
        <f t="array" ref="E93">INDEX('Back data'!$A$167:$BA$167,,MAX(IF('Back data'!$A$167:$BA$167&lt;&gt;"",COLUMN('Back data'!$A$167:$BA$167)))-E$6)+INDEX('Back data'!$A$168:$BA$168,,MAX(IF('Back data'!$A$168:$BA$168&lt;&gt;"",COLUMN('Back data'!$A$168:$BA$168)))-E$6)</f>
        <v>89.399999999999991</v>
      </c>
      <c r="F93" s="9" cm="1">
        <f t="array" ref="F93">INDEX('Back data'!$A$167:$BA$167,,MAX(IF('Back data'!$A$167:$BA$167&lt;&gt;"",COLUMN('Back data'!$A$167:$BA$167)))-F$6)+INDEX('Back data'!$A$168:$BA$168,,MAX(IF('Back data'!$A$168:$BA$168&lt;&gt;"",COLUMN('Back data'!$A$168:$BA$168)))-F$6)</f>
        <v>92.47</v>
      </c>
      <c r="G93" s="9" cm="1">
        <f t="array" ref="G93">INDEX('Back data'!$A$167:$BA$167,,MAX(IF('Back data'!$A$167:$BA$167&lt;&gt;"",COLUMN('Back data'!$A$167:$BA$167)))-G$6)+INDEX('Back data'!$A$168:$BA$168,,MAX(IF('Back data'!$A$168:$BA$168&lt;&gt;"",COLUMN('Back data'!$A$168:$BA$168)))-G$6)</f>
        <v>94.13</v>
      </c>
      <c r="H93" s="9" cm="1">
        <f t="array" ref="H93">INDEX('Back data'!$A$167:$BA$167,,MAX(IF('Back data'!$A$167:$BA$167&lt;&gt;"",COLUMN('Back data'!$A$167:$BA$167)))-H$6)+INDEX('Back data'!$A$168:$BA$168,,MAX(IF('Back data'!$A$168:$BA$168&lt;&gt;"",COLUMN('Back data'!$A$168:$BA$168)))-H$6)</f>
        <v>95.19</v>
      </c>
      <c r="I93" s="9" cm="1">
        <f t="array" ref="I93">INDEX('Back data'!$A$167:$BA$167,,MAX(IF('Back data'!$A$167:$BA$167&lt;&gt;"",COLUMN('Back data'!$A$167:$BA$167)))-I$6)+INDEX('Back data'!$A$168:$BA$168,,MAX(IF('Back data'!$A$168:$BA$168&lt;&gt;"",COLUMN('Back data'!$A$168:$BA$168)))-I$6)</f>
        <v>100</v>
      </c>
      <c r="J93" s="9" cm="1">
        <f t="array" ref="J93">INDEX('Back data'!$A$167:$BA$167,,MAX(IF('Back data'!$A$167:$BA$167&lt;&gt;"",COLUMN('Back data'!$A$167:$BA$167)))-J$6)+INDEX('Back data'!$A$168:$BA$168,,MAX(IF('Back data'!$A$168:$BA$168&lt;&gt;"",COLUMN('Back data'!$A$168:$BA$168)))-J$6)</f>
        <v>100</v>
      </c>
      <c r="K93" s="9" cm="1">
        <f t="array" ref="K93">INDEX('Back data'!$A$167:$BA$167,,MAX(IF('Back data'!$A$167:$BA$167&lt;&gt;"",COLUMN('Back data'!$A$167:$BA$167)))-K$6)+INDEX('Back data'!$A$168:$BA$168,,MAX(IF('Back data'!$A$168:$BA$168&lt;&gt;"",COLUMN('Back data'!$A$168:$BA$168)))-K$6)</f>
        <v>100</v>
      </c>
      <c r="L93" s="9" cm="1">
        <f t="array" ref="L93">INDEX('Back data'!$A$167:$BA$167,,MAX(IF('Back data'!$A$167:$BA$167&lt;&gt;"",COLUMN('Back data'!$A$167:$BA$167)))-L$6)+INDEX('Back data'!$A$168:$BA$168,,MAX(IF('Back data'!$A$168:$BA$168&lt;&gt;"",COLUMN('Back data'!$A$168:$BA$168)))-L$6)</f>
        <v>100</v>
      </c>
      <c r="M93" s="9" cm="1">
        <f t="array" ref="M93">INDEX('Back data'!$A$167:$BA$167,,MAX(IF('Back data'!$A$167:$BA$167&lt;&gt;"",COLUMN('Back data'!$A$167:$BA$167)))-M$6)+INDEX('Back data'!$A$168:$BA$168,,MAX(IF('Back data'!$A$168:$BA$168&lt;&gt;"",COLUMN('Back data'!$A$168:$BA$168)))-M$6)</f>
        <v>100</v>
      </c>
      <c r="N93" s="9" cm="1">
        <f t="array" ref="N93">INDEX('Back data'!$A$167:$BA$167,,MAX(IF('Back data'!$A$167:$BA$167&lt;&gt;"",COLUMN('Back data'!$A$167:$BA$167)))-N$6)+INDEX('Back data'!$A$168:$BA$168,,MAX(IF('Back data'!$A$168:$BA$168&lt;&gt;"",COLUMN('Back data'!$A$168:$BA$168)))-N$6)</f>
        <v>100</v>
      </c>
      <c r="O93" s="9" cm="1">
        <f t="array" ref="O93">INDEX('Back data'!$A$167:$BA$167,,MAX(IF('Back data'!$A$167:$BA$167&lt;&gt;"",COLUMN('Back data'!$A$167:$BA$167)))-O$6)+INDEX('Back data'!$A$168:$BA$168,,MAX(IF('Back data'!$A$168:$BA$168&lt;&gt;"",COLUMN('Back data'!$A$168:$BA$168)))-O$6)</f>
        <v>100</v>
      </c>
      <c r="P93" s="9" cm="1">
        <f t="array" ref="P93">INDEX('Back data'!$A$167:$BA$167,,MAX(IF('Back data'!$A$167:$BA$167&lt;&gt;"",COLUMN('Back data'!$A$167:$BA$167)))-P$6)+INDEX('Back data'!$A$168:$BA$168,,MAX(IF('Back data'!$A$168:$BA$168&lt;&gt;"",COLUMN('Back data'!$A$168:$BA$168)))-P$6)</f>
        <v>100</v>
      </c>
    </row>
    <row r="94" spans="1:18" x14ac:dyDescent="0.25">
      <c r="A94" s="35" t="s">
        <v>46</v>
      </c>
      <c r="B94" s="37" t="s">
        <v>42</v>
      </c>
      <c r="C94" s="10" t="s">
        <v>39</v>
      </c>
      <c r="D94" s="11" cm="1">
        <f t="array" ref="D94">INDEX('Back data'!$A$167:$BA$167,,MAX(IF('Back data'!$A$167:$BA$167&lt;&gt;"",COLUMN('Back data'!$A$167:$BA$167)))-D$6)/D93</f>
        <v>0.98001776198934287</v>
      </c>
      <c r="E94" s="11" cm="1">
        <f t="array" ref="E94">INDEX('Back data'!$A$167:$BA$167,,MAX(IF('Back data'!$A$167:$BA$167&lt;&gt;"",COLUMN('Back data'!$A$167:$BA$167)))-E$6)/E93</f>
        <v>0.96498881431767347</v>
      </c>
      <c r="F94" s="11" cm="1">
        <f t="array" ref="F94">INDEX('Back data'!$A$167:$BA$167,,MAX(IF('Back data'!$A$167:$BA$167&lt;&gt;"",COLUMN('Back data'!$A$167:$BA$167)))-F$6)/F93</f>
        <v>0.9697199091597275</v>
      </c>
      <c r="G94" s="11" cm="1">
        <f t="array" ref="G94">INDEX('Back data'!$A$167:$BA$167,,MAX(IF('Back data'!$A$167:$BA$167&lt;&gt;"",COLUMN('Back data'!$A$167:$BA$167)))-G$6)/G93</f>
        <v>0.98034632954424739</v>
      </c>
      <c r="H94" s="11" cm="1">
        <f t="array" ref="H94">INDEX('Back data'!$A$167:$BA$167,,MAX(IF('Back data'!$A$167:$BA$167&lt;&gt;"",COLUMN('Back data'!$A$167:$BA$167)))-H$6)/H93</f>
        <v>0.96596281121966598</v>
      </c>
      <c r="I94" s="11" cm="1">
        <f t="array" ref="I94">INDEX('Back data'!$A$167:$BA$167,,MAX(IF('Back data'!$A$167:$BA$167&lt;&gt;"",COLUMN('Back data'!$A$167:$BA$167)))-I$6)/I93</f>
        <v>1</v>
      </c>
      <c r="J94" s="11" cm="1">
        <f t="array" ref="J94">INDEX('Back data'!$A$167:$BA$167,,MAX(IF('Back data'!$A$167:$BA$167&lt;&gt;"",COLUMN('Back data'!$A$167:$BA$167)))-J$6)/J93</f>
        <v>1</v>
      </c>
      <c r="K94" s="11" cm="1">
        <f t="array" ref="K94">INDEX('Back data'!$A$167:$BA$167,,MAX(IF('Back data'!$A$167:$BA$167&lt;&gt;"",COLUMN('Back data'!$A$167:$BA$167)))-K$6)/K93</f>
        <v>0.99750000000000005</v>
      </c>
      <c r="L94" s="11" cm="1">
        <f t="array" ref="L94">INDEX('Back data'!$A$167:$BA$167,,MAX(IF('Back data'!$A$167:$BA$167&lt;&gt;"",COLUMN('Back data'!$A$167:$BA$167)))-L$6)/L93</f>
        <v>0.97389999999999999</v>
      </c>
      <c r="M94" s="11" cm="1">
        <f t="array" ref="M94">INDEX('Back data'!$A$167:$BA$167,,MAX(IF('Back data'!$A$167:$BA$167&lt;&gt;"",COLUMN('Back data'!$A$167:$BA$167)))-M$6)/M93</f>
        <v>0.98909999999999998</v>
      </c>
      <c r="N94" s="11" cm="1">
        <f t="array" ref="N94">INDEX('Back data'!$A$167:$BA$167,,MAX(IF('Back data'!$A$167:$BA$167&lt;&gt;"",COLUMN('Back data'!$A$167:$BA$167)))-N$6)/N93</f>
        <v>0.98919999999999997</v>
      </c>
      <c r="O94" s="11" cm="1">
        <f t="array" ref="O94">INDEX('Back data'!$A$167:$BA$167,,MAX(IF('Back data'!$A$167:$BA$167&lt;&gt;"",COLUMN('Back data'!$A$167:$BA$167)))-O$6)/O93</f>
        <v>0.98030000000000006</v>
      </c>
      <c r="P94" s="11" cm="1">
        <f t="array" ref="P94">INDEX('Back data'!$A$167:$BA$167,,MAX(IF('Back data'!$A$167:$BA$167&lt;&gt;"",COLUMN('Back data'!$A$167:$BA$167)))-P$6)/P93</f>
        <v>0.98769999999999991</v>
      </c>
    </row>
    <row r="95" spans="1:18" x14ac:dyDescent="0.25">
      <c r="A95" s="35" t="s">
        <v>46</v>
      </c>
      <c r="B95" s="37" t="s">
        <v>42</v>
      </c>
      <c r="C95" s="28" t="s">
        <v>40</v>
      </c>
      <c r="D95" s="29" cm="1">
        <f t="array" ref="D95">+INDEX('Back data'!$A$168:$BA$168,,MAX(IF('Back data'!$A$168:$BA$168&lt;&gt;"",COLUMN('Back data'!$A$168:$BA$168)))-D$6)/D93</f>
        <v>1.9982238010657193E-2</v>
      </c>
      <c r="E95" s="29" cm="1">
        <f t="array" ref="E95">+INDEX('Back data'!$A$168:$BA$168,,MAX(IF('Back data'!$A$168:$BA$168&lt;&gt;"",COLUMN('Back data'!$A$168:$BA$168)))-E$6)/E93</f>
        <v>3.5011185682326626E-2</v>
      </c>
      <c r="F95" s="29" cm="1">
        <f t="array" ref="F95">+INDEX('Back data'!$A$168:$BA$168,,MAX(IF('Back data'!$A$168:$BA$168&lt;&gt;"",COLUMN('Back data'!$A$168:$BA$168)))-F$6)/F93</f>
        <v>3.0280090840272521E-2</v>
      </c>
      <c r="G95" s="29" cm="1">
        <f t="array" ref="G95">+INDEX('Back data'!$A$168:$BA$168,,MAX(IF('Back data'!$A$168:$BA$168&lt;&gt;"",COLUMN('Back data'!$A$168:$BA$168)))-G$6)/G93</f>
        <v>1.9653670455752684E-2</v>
      </c>
      <c r="H95" s="29" cm="1">
        <f t="array" ref="H95">+INDEX('Back data'!$A$168:$BA$168,,MAX(IF('Back data'!$A$168:$BA$168&lt;&gt;"",COLUMN('Back data'!$A$168:$BA$168)))-H$6)/H93</f>
        <v>3.4037188780334071E-2</v>
      </c>
      <c r="I95" s="29" cm="1">
        <f t="array" ref="I95">+INDEX('Back data'!$A$168:$BA$168,,MAX(IF('Back data'!$A$168:$BA$168&lt;&gt;"",COLUMN('Back data'!$A$168:$BA$168)))-I$6)/I93</f>
        <v>0</v>
      </c>
      <c r="J95" s="29" cm="1">
        <f t="array" ref="J95">+INDEX('Back data'!$A$168:$BA$168,,MAX(IF('Back data'!$A$168:$BA$168&lt;&gt;"",COLUMN('Back data'!$A$168:$BA$168)))-J$6)/J93</f>
        <v>0</v>
      </c>
      <c r="K95" s="29" cm="1">
        <f t="array" ref="K95">+INDEX('Back data'!$A$168:$BA$168,,MAX(IF('Back data'!$A$168:$BA$168&lt;&gt;"",COLUMN('Back data'!$A$168:$BA$168)))-K$6)/K93</f>
        <v>2.5000000000000001E-3</v>
      </c>
      <c r="L95" s="29" cm="1">
        <f t="array" ref="L95">+INDEX('Back data'!$A$168:$BA$168,,MAX(IF('Back data'!$A$168:$BA$168&lt;&gt;"",COLUMN('Back data'!$A$168:$BA$168)))-L$6)/L93</f>
        <v>2.6099999999999998E-2</v>
      </c>
      <c r="M95" s="29" cm="1">
        <f t="array" ref="M95">+INDEX('Back data'!$A$168:$BA$168,,MAX(IF('Back data'!$A$168:$BA$168&lt;&gt;"",COLUMN('Back data'!$A$168:$BA$168)))-M$6)/M93</f>
        <v>1.09E-2</v>
      </c>
      <c r="N95" s="29" cm="1">
        <f t="array" ref="N95">+INDEX('Back data'!$A$168:$BA$168,,MAX(IF('Back data'!$A$168:$BA$168&lt;&gt;"",COLUMN('Back data'!$A$168:$BA$168)))-N$6)/N93</f>
        <v>1.0800000000000001E-2</v>
      </c>
      <c r="O95" s="29" cm="1">
        <f t="array" ref="O95">+INDEX('Back data'!$A$168:$BA$168,,MAX(IF('Back data'!$A$168:$BA$168&lt;&gt;"",COLUMN('Back data'!$A$168:$BA$168)))-O$6)/O93</f>
        <v>1.9699999999999999E-2</v>
      </c>
      <c r="P95" s="29" cm="1">
        <f t="array" ref="P95">+INDEX('Back data'!$A$168:$BA$168,,MAX(IF('Back data'!$A$168:$BA$168&lt;&gt;"",COLUMN('Back data'!$A$168:$BA$168)))-P$6)/P93</f>
        <v>1.23E-2</v>
      </c>
      <c r="R95" s="56"/>
    </row>
    <row r="96" spans="1:18" x14ac:dyDescent="0.25">
      <c r="A96" s="30"/>
      <c r="B96" s="27"/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5">
      <c r="C97" s="8" t="s">
        <v>37</v>
      </c>
      <c r="D97" s="9" cm="1">
        <f t="array" ref="D97">INDEX('Back data'!$A$357:$BA$357,,MAX(IF('Back data'!$A$357:$BA$357&lt;&gt;"",COLUMN('Back data'!$A$357:$BA$357)))-D$6)+INDEX('Back data'!$A$358:$BA$358,,MAX(IF('Back data'!$A$358:$BA$358&lt;&gt;"",COLUMN('Back data'!$A$358:$BA$358)))-D$6)</f>
        <v>87.09</v>
      </c>
      <c r="E97" s="9" cm="1">
        <f t="array" ref="E97">INDEX('Back data'!$A$357:$BA$357,,MAX(IF('Back data'!$A$357:$BA$357&lt;&gt;"",COLUMN('Back data'!$A$357:$BA$357)))-E$6)+INDEX('Back data'!$A$358:$BA$358,,MAX(IF('Back data'!$A$358:$BA$358&lt;&gt;"",COLUMN('Back data'!$A$358:$BA$358)))-E$6)</f>
        <v>91.24</v>
      </c>
      <c r="F97" s="9" cm="1">
        <f t="array" ref="F97">INDEX('Back data'!$A$357:$BA$357,,MAX(IF('Back data'!$A$357:$BA$357&lt;&gt;"",COLUMN('Back data'!$A$357:$BA$357)))-F$6)+INDEX('Back data'!$A$358:$BA$358,,MAX(IF('Back data'!$A$358:$BA$358&lt;&gt;"",COLUMN('Back data'!$A$358:$BA$358)))-F$6)</f>
        <v>91.44</v>
      </c>
      <c r="G97" s="9" cm="1">
        <f t="array" ref="G97">INDEX('Back data'!$A$357:$BA$357,,MAX(IF('Back data'!$A$357:$BA$357&lt;&gt;"",COLUMN('Back data'!$A$357:$BA$357)))-G$6)+INDEX('Back data'!$A$358:$BA$358,,MAX(IF('Back data'!$A$358:$BA$358&lt;&gt;"",COLUMN('Back data'!$A$358:$BA$358)))-G$6)</f>
        <v>91.14</v>
      </c>
      <c r="H97" s="9" cm="1">
        <f t="array" ref="H97">INDEX('Back data'!$A$357:$BA$357,,MAX(IF('Back data'!$A$357:$BA$357&lt;&gt;"",COLUMN('Back data'!$A$357:$BA$357)))-H$6)+INDEX('Back data'!$A$358:$BA$358,,MAX(IF('Back data'!$A$358:$BA$358&lt;&gt;"",COLUMN('Back data'!$A$358:$BA$358)))-H$6)</f>
        <v>91.72999999999999</v>
      </c>
      <c r="I97" s="9" cm="1">
        <f t="array" ref="I97">INDEX('Back data'!$A$357:$BA$357,,MAX(IF('Back data'!$A$357:$BA$357&lt;&gt;"",COLUMN('Back data'!$A$357:$BA$357)))-I$6)+INDEX('Back data'!$A$358:$BA$358,,MAX(IF('Back data'!$A$358:$BA$358&lt;&gt;"",COLUMN('Back data'!$A$358:$BA$358)))-I$6)</f>
        <v>100</v>
      </c>
      <c r="J97" s="9" cm="1">
        <f t="array" ref="J97">INDEX('Back data'!$A$357:$BA$357,,MAX(IF('Back data'!$A$357:$BA$357&lt;&gt;"",COLUMN('Back data'!$A$357:$BA$357)))-J$6)+INDEX('Back data'!$A$358:$BA$358,,MAX(IF('Back data'!$A$358:$BA$358&lt;&gt;"",COLUMN('Back data'!$A$358:$BA$358)))-J$6)</f>
        <v>100</v>
      </c>
      <c r="K97" s="9" cm="1">
        <f t="array" ref="K97">INDEX('Back data'!$A$357:$BA$357,,MAX(IF('Back data'!$A$357:$BA$357&lt;&gt;"",COLUMN('Back data'!$A$357:$BA$357)))-K$6)+INDEX('Back data'!$A$358:$BA$358,,MAX(IF('Back data'!$A$358:$BA$358&lt;&gt;"",COLUMN('Back data'!$A$358:$BA$358)))-K$6)</f>
        <v>100</v>
      </c>
      <c r="L97" s="9" cm="1">
        <f t="array" ref="L97">INDEX('Back data'!$A$357:$BA$357,,MAX(IF('Back data'!$A$357:$BA$357&lt;&gt;"",COLUMN('Back data'!$A$357:$BA$357)))-L$6)+INDEX('Back data'!$A$358:$BA$358,,MAX(IF('Back data'!$A$358:$BA$358&lt;&gt;"",COLUMN('Back data'!$A$358:$BA$358)))-L$6)</f>
        <v>100</v>
      </c>
      <c r="M97" s="9" cm="1">
        <f t="array" ref="M97">INDEX('Back data'!$A$357:$BA$357,,MAX(IF('Back data'!$A$357:$BA$357&lt;&gt;"",COLUMN('Back data'!$A$357:$BA$357)))-M$6)+INDEX('Back data'!$A$358:$BA$358,,MAX(IF('Back data'!$A$358:$BA$358&lt;&gt;"",COLUMN('Back data'!$A$358:$BA$358)))-M$6)</f>
        <v>100</v>
      </c>
      <c r="N97" s="9" cm="1">
        <f t="array" ref="N97">INDEX('Back data'!$A$357:$BA$357,,MAX(IF('Back data'!$A$357:$BA$357&lt;&gt;"",COLUMN('Back data'!$A$357:$BA$357)))-N$6)+INDEX('Back data'!$A$358:$BA$358,,MAX(IF('Back data'!$A$358:$BA$358&lt;&gt;"",COLUMN('Back data'!$A$358:$BA$358)))-N$6)</f>
        <v>100</v>
      </c>
      <c r="O97" s="9" cm="1">
        <f t="array" ref="O97">INDEX('Back data'!$A$357:$BA$357,,MAX(IF('Back data'!$A$357:$BA$357&lt;&gt;"",COLUMN('Back data'!$A$357:$BA$357)))-O$6)+INDEX('Back data'!$A$358:$BA$358,,MAX(IF('Back data'!$A$358:$BA$358&lt;&gt;"",COLUMN('Back data'!$A$358:$BA$358)))-O$6)</f>
        <v>100</v>
      </c>
      <c r="P97" s="9" cm="1">
        <f t="array" ref="P97">INDEX('Back data'!$A$357:$BA$357,,MAX(IF('Back data'!$A$357:$BA$357&lt;&gt;"",COLUMN('Back data'!$A$357:$BA$357)))-P$6)+INDEX('Back data'!$A$358:$BA$358,,MAX(IF('Back data'!$A$358:$BA$358&lt;&gt;"",COLUMN('Back data'!$A$358:$BA$358)))-P$6)</f>
        <v>100</v>
      </c>
    </row>
    <row r="98" spans="1:18" x14ac:dyDescent="0.25">
      <c r="A98" s="35" t="s">
        <v>46</v>
      </c>
      <c r="B98" s="37" t="s">
        <v>27</v>
      </c>
      <c r="C98" s="10" t="s">
        <v>39</v>
      </c>
      <c r="D98" s="11" cm="1">
        <f t="array" ref="D98">INDEX('Back data'!$A$357:$BA$357,,MAX(IF('Back data'!$A$357:$BA$357&lt;&gt;"",COLUMN('Back data'!$A$357:$BA$357)))-D$6)/D97</f>
        <v>0.84912159834653811</v>
      </c>
      <c r="E98" s="11" cm="1">
        <f t="array" ref="E98">INDEX('Back data'!$A$357:$BA$357,,MAX(IF('Back data'!$A$357:$BA$357&lt;&gt;"",COLUMN('Back data'!$A$357:$BA$357)))-E$6)/E97</f>
        <v>0.85938185006576062</v>
      </c>
      <c r="F98" s="11" cm="1">
        <f t="array" ref="F98">INDEX('Back data'!$A$357:$BA$357,,MAX(IF('Back data'!$A$357:$BA$357&lt;&gt;"",COLUMN('Back data'!$A$357:$BA$357)))-F$6)/F97</f>
        <v>0.82469378827646544</v>
      </c>
      <c r="G98" s="11" cm="1">
        <f t="array" ref="G98">INDEX('Back data'!$A$357:$BA$357,,MAX(IF('Back data'!$A$357:$BA$357&lt;&gt;"",COLUMN('Back data'!$A$357:$BA$357)))-G$6)/G97</f>
        <v>0.83816107087996494</v>
      </c>
      <c r="H98" s="11" cm="1">
        <f t="array" ref="H98">INDEX('Back data'!$A$357:$BA$357,,MAX(IF('Back data'!$A$357:$BA$357&lt;&gt;"",COLUMN('Back data'!$A$357:$BA$357)))-H$6)/H97</f>
        <v>0.85086667393437265</v>
      </c>
      <c r="I98" s="11" cm="1">
        <f t="array" ref="I98">INDEX('Back data'!$A$357:$BA$357,,MAX(IF('Back data'!$A$357:$BA$357&lt;&gt;"",COLUMN('Back data'!$A$357:$BA$357)))-I$6)/I97</f>
        <v>0.6653</v>
      </c>
      <c r="J98" s="11" cm="1">
        <f t="array" ref="J98">INDEX('Back data'!$A$357:$BA$357,,MAX(IF('Back data'!$A$357:$BA$357&lt;&gt;"",COLUMN('Back data'!$A$357:$BA$357)))-J$6)/J97</f>
        <v>0.7390000000000001</v>
      </c>
      <c r="K98" s="11" cm="1">
        <f t="array" ref="K98">INDEX('Back data'!$A$357:$BA$357,,MAX(IF('Back data'!$A$357:$BA$357&lt;&gt;"",COLUMN('Back data'!$A$357:$BA$357)))-K$6)/K97</f>
        <v>0.59989999999999999</v>
      </c>
      <c r="L98" s="11" cm="1">
        <f t="array" ref="L98">INDEX('Back data'!$A$357:$BA$357,,MAX(IF('Back data'!$A$357:$BA$357&lt;&gt;"",COLUMN('Back data'!$A$357:$BA$357)))-L$6)/L97</f>
        <v>0.61970000000000003</v>
      </c>
      <c r="M98" s="11" cm="1">
        <f t="array" ref="M98">INDEX('Back data'!$A$357:$BA$357,,MAX(IF('Back data'!$A$357:$BA$357&lt;&gt;"",COLUMN('Back data'!$A$357:$BA$357)))-M$6)/M97</f>
        <v>0.60530000000000006</v>
      </c>
      <c r="N98" s="11" cm="1">
        <f t="array" ref="N98">INDEX('Back data'!$A$357:$BA$357,,MAX(IF('Back data'!$A$357:$BA$357&lt;&gt;"",COLUMN('Back data'!$A$357:$BA$357)))-N$6)/N97</f>
        <v>0.66459999999999997</v>
      </c>
      <c r="O98" s="11" cm="1">
        <f t="array" ref="O98">INDEX('Back data'!$A$357:$BA$357,,MAX(IF('Back data'!$A$357:$BA$357&lt;&gt;"",COLUMN('Back data'!$A$357:$BA$357)))-O$6)/O97</f>
        <v>0.504</v>
      </c>
      <c r="P98" s="11" cm="1">
        <f t="array" ref="P98">INDEX('Back data'!$A$357:$BA$357,,MAX(IF('Back data'!$A$357:$BA$357&lt;&gt;"",COLUMN('Back data'!$A$357:$BA$357)))-P$6)/P97</f>
        <v>0.65300000000000002</v>
      </c>
    </row>
    <row r="99" spans="1:18" x14ac:dyDescent="0.25">
      <c r="A99" s="35" t="s">
        <v>46</v>
      </c>
      <c r="B99" s="37" t="s">
        <v>27</v>
      </c>
      <c r="C99" s="10" t="s">
        <v>40</v>
      </c>
      <c r="D99" s="11" cm="1">
        <f t="array" ref="D99">+INDEX('Back data'!$A$358:$BA$358,,MAX(IF('Back data'!$A$358:$BA$358&lt;&gt;"",COLUMN('Back data'!$A$358:$BA$358)))-D$6)/D97</f>
        <v>0.15087840165346195</v>
      </c>
      <c r="E99" s="11" cm="1">
        <f t="array" ref="E99">+INDEX('Back data'!$A$358:$BA$358,,MAX(IF('Back data'!$A$358:$BA$358&lt;&gt;"",COLUMN('Back data'!$A$358:$BA$358)))-E$6)/E97</f>
        <v>0.14061814993423938</v>
      </c>
      <c r="F99" s="11" cm="1">
        <f t="array" ref="F99">+INDEX('Back data'!$A$358:$BA$358,,MAX(IF('Back data'!$A$358:$BA$358&lt;&gt;"",COLUMN('Back data'!$A$358:$BA$358)))-F$6)/F97</f>
        <v>0.17530621172353458</v>
      </c>
      <c r="G99" s="11" cm="1">
        <f t="array" ref="G99">+INDEX('Back data'!$A$358:$BA$358,,MAX(IF('Back data'!$A$358:$BA$358&lt;&gt;"",COLUMN('Back data'!$A$358:$BA$358)))-G$6)/G97</f>
        <v>0.16183892912003511</v>
      </c>
      <c r="H99" s="11" cm="1">
        <f t="array" ref="H99">+INDEX('Back data'!$A$358:$BA$358,,MAX(IF('Back data'!$A$358:$BA$358&lt;&gt;"",COLUMN('Back data'!$A$358:$BA$358)))-H$6)/H97</f>
        <v>0.1491333260656274</v>
      </c>
      <c r="I99" s="11" cm="1">
        <f t="array" ref="I99">+INDEX('Back data'!$A$358:$BA$358,,MAX(IF('Back data'!$A$358:$BA$358&lt;&gt;"",COLUMN('Back data'!$A$358:$BA$358)))-I$6)/I97</f>
        <v>0.3347</v>
      </c>
      <c r="J99" s="11" cm="1">
        <f t="array" ref="J99">+INDEX('Back data'!$A$358:$BA$358,,MAX(IF('Back data'!$A$358:$BA$358&lt;&gt;"",COLUMN('Back data'!$A$358:$BA$358)))-J$6)/J97</f>
        <v>0.26100000000000001</v>
      </c>
      <c r="K99" s="11" cm="1">
        <f t="array" ref="K99">+INDEX('Back data'!$A$358:$BA$358,,MAX(IF('Back data'!$A$358:$BA$358&lt;&gt;"",COLUMN('Back data'!$A$358:$BA$358)))-K$6)/K97</f>
        <v>0.40009999999999996</v>
      </c>
      <c r="L99" s="11" cm="1">
        <f t="array" ref="L99">+INDEX('Back data'!$A$358:$BA$358,,MAX(IF('Back data'!$A$358:$BA$358&lt;&gt;"",COLUMN('Back data'!$A$358:$BA$358)))-L$6)/L97</f>
        <v>0.38030000000000003</v>
      </c>
      <c r="M99" s="11" cm="1">
        <f t="array" ref="M99">+INDEX('Back data'!$A$358:$BA$358,,MAX(IF('Back data'!$A$358:$BA$358&lt;&gt;"",COLUMN('Back data'!$A$358:$BA$358)))-M$6)/M97</f>
        <v>0.3947</v>
      </c>
      <c r="N99" s="11" cm="1">
        <f t="array" ref="N99">+INDEX('Back data'!$A$358:$BA$358,,MAX(IF('Back data'!$A$358:$BA$358&lt;&gt;"",COLUMN('Back data'!$A$358:$BA$358)))-N$6)/N97</f>
        <v>0.33539999999999998</v>
      </c>
      <c r="O99" s="11" cm="1">
        <f t="array" ref="O99">+INDEX('Back data'!$A$358:$BA$358,,MAX(IF('Back data'!$A$358:$BA$358&lt;&gt;"",COLUMN('Back data'!$A$358:$BA$358)))-O$6)/O97</f>
        <v>0.496</v>
      </c>
      <c r="P99" s="11" cm="1">
        <f t="array" ref="P99">+INDEX('Back data'!$A$358:$BA$358,,MAX(IF('Back data'!$A$358:$BA$358&lt;&gt;"",COLUMN('Back data'!$A$358:$BA$358)))-P$6)/P97</f>
        <v>0.34700000000000003</v>
      </c>
      <c r="R99" s="56"/>
    </row>
    <row r="100" spans="1:18" x14ac:dyDescent="0.25">
      <c r="A100" s="30"/>
      <c r="B100" s="37"/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R100" s="56"/>
    </row>
    <row r="101" spans="1:18" x14ac:dyDescent="0.25">
      <c r="A101" s="30"/>
      <c r="B101" s="37"/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R101" s="56"/>
    </row>
    <row r="102" spans="1:18" x14ac:dyDescent="0.25">
      <c r="A102" s="30"/>
      <c r="B102" s="37"/>
      <c r="C102" s="8" t="s">
        <v>37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 cm="1">
        <f t="array" ref="O102">INDEX('Back data'!$A$362:$BA$362,,MAX(IF('Back data'!$A$362:$BA$362&lt;&gt;"",COLUMN('Back data'!$A$362:$BA$362)))-O$6)+INDEX('Back data'!$A$363:$BA$363,,MAX(IF('Back data'!$A$363:$BA$363&lt;&gt;"",COLUMN('Back data'!$A$363:$BA$363)))-O$6)</f>
        <v>100</v>
      </c>
      <c r="P102" s="9" cm="1">
        <f t="array" ref="P102">INDEX('Back data'!$A$362:$BA$362,,MAX(IF('Back data'!$A$362:$BA$362&lt;&gt;"",COLUMN('Back data'!$A$362:$BA$362)))-P$6)+INDEX('Back data'!$A$363:$BA$363,,MAX(IF('Back data'!$A$363:$BA$363&lt;&gt;"",COLUMN('Back data'!$A$363:$BA$363)))-P$6)</f>
        <v>100</v>
      </c>
      <c r="R102" s="56"/>
    </row>
    <row r="103" spans="1:18" x14ac:dyDescent="0.25">
      <c r="A103" s="35" t="s">
        <v>46</v>
      </c>
      <c r="B103" s="37" t="s">
        <v>31</v>
      </c>
      <c r="C103" s="10" t="s">
        <v>39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 cm="1">
        <f t="array" ref="O103">INDEX('Back data'!$A$362:$BA$362,,MAX(IF('Back data'!$A$362:$BA$362&lt;&gt;"",COLUMN('Back data'!$A$362:$BA$362)))-O$6)/O102</f>
        <v>0.95829999999999993</v>
      </c>
      <c r="P103" s="11" cm="1">
        <f t="array" ref="P103">INDEX('Back data'!$A$362:$BA$362,,MAX(IF('Back data'!$A$362:$BA$362&lt;&gt;"",COLUMN('Back data'!$A$362:$BA$362)))-P$6)/P102</f>
        <v>0.94099999999999995</v>
      </c>
      <c r="R103" s="56"/>
    </row>
    <row r="104" spans="1:18" x14ac:dyDescent="0.25">
      <c r="A104" s="35" t="s">
        <v>46</v>
      </c>
      <c r="B104" s="37" t="s">
        <v>31</v>
      </c>
      <c r="C104" s="10" t="s">
        <v>40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 cm="1">
        <f t="array" ref="O104">+INDEX('Back data'!$A$363:$BA$363,,MAX(IF('Back data'!$A$363:$BA$363&lt;&gt;"",COLUMN('Back data'!$A$363:$BA$363)))-O$6)/O102</f>
        <v>4.1700000000000001E-2</v>
      </c>
      <c r="P104" s="11" cm="1">
        <f t="array" ref="P104">+INDEX('Back data'!$A$363:$BA$363,,MAX(IF('Back data'!$A$363:$BA$363&lt;&gt;"",COLUMN('Back data'!$A$363:$BA$363)))-P$6)/P102</f>
        <v>5.9000000000000004E-2</v>
      </c>
      <c r="R104" s="56"/>
    </row>
    <row r="107" spans="1:18" x14ac:dyDescent="0.25">
      <c r="C107" s="8" t="s">
        <v>37</v>
      </c>
      <c r="D107" s="9" cm="1">
        <f t="array" ref="D107">INDEX('Back data'!$A$367:$BA$367,,MAX(IF('Back data'!$A$367:$BA$367&lt;&gt;"",COLUMN('Back data'!$A$367:$BA$367)))-D$6)+INDEX('Back data'!$A$368:$BA$368,,MAX(IF('Back data'!$A$368:$BA$368&lt;&gt;"",COLUMN('Back data'!$A$368:$BA$368)))-D$6)</f>
        <v>91.28</v>
      </c>
      <c r="E107" s="9" cm="1">
        <f t="array" ref="E107">INDEX('Back data'!$A$367:$BA$367,,MAX(IF('Back data'!$A$367:$BA$367&lt;&gt;"",COLUMN('Back data'!$A$367:$BA$367)))-E$6)+INDEX('Back data'!$A$368:$BA$368,,MAX(IF('Back data'!$A$368:$BA$368&lt;&gt;"",COLUMN('Back data'!$A$368:$BA$368)))-E$6)</f>
        <v>91.2</v>
      </c>
      <c r="F107" s="9" cm="1">
        <f t="array" ref="F107">INDEX('Back data'!$A$367:$BA$367,,MAX(IF('Back data'!$A$367:$BA$367&lt;&gt;"",COLUMN('Back data'!$A$367:$BA$367)))-F$6)+INDEX('Back data'!$A$368:$BA$368,,MAX(IF('Back data'!$A$368:$BA$368&lt;&gt;"",COLUMN('Back data'!$A$368:$BA$368)))-F$6)</f>
        <v>91.83</v>
      </c>
      <c r="G107" s="9" cm="1">
        <f t="array" ref="G107">INDEX('Back data'!$A$367:$BA$367,,MAX(IF('Back data'!$A$367:$BA$367&lt;&gt;"",COLUMN('Back data'!$A$367:$BA$367)))-G$6)+INDEX('Back data'!$A$368:$BA$368,,MAX(IF('Back data'!$A$368:$BA$368&lt;&gt;"",COLUMN('Back data'!$A$368:$BA$368)))-G$6)</f>
        <v>94.33</v>
      </c>
      <c r="H107" s="9" cm="1">
        <f t="array" ref="H107">INDEX('Back data'!$A$367:$BA$367,,MAX(IF('Back data'!$A$367:$BA$367&lt;&gt;"",COLUMN('Back data'!$A$367:$BA$367)))-H$6)+INDEX('Back data'!$A$368:$BA$368,,MAX(IF('Back data'!$A$368:$BA$368&lt;&gt;"",COLUMN('Back data'!$A$368:$BA$368)))-H$6)</f>
        <v>93.899999999999991</v>
      </c>
      <c r="I107" s="9" cm="1">
        <f t="array" ref="I107">INDEX('Back data'!$A$367:$BA$367,,MAX(IF('Back data'!$A$367:$BA$367&lt;&gt;"",COLUMN('Back data'!$A$367:$BA$367)))-I$6)+INDEX('Back data'!$A$368:$BA$368,,MAX(IF('Back data'!$A$368:$BA$368&lt;&gt;"",COLUMN('Back data'!$A$368:$BA$368)))-I$6)</f>
        <v>100</v>
      </c>
      <c r="J107" s="9" cm="1">
        <f t="array" ref="J107">INDEX('Back data'!$A$367:$BA$367,,MAX(IF('Back data'!$A$367:$BA$367&lt;&gt;"",COLUMN('Back data'!$A$367:$BA$367)))-J$6)+INDEX('Back data'!$A$368:$BA$368,,MAX(IF('Back data'!$A$368:$BA$368&lt;&gt;"",COLUMN('Back data'!$A$368:$BA$368)))-J$6)</f>
        <v>100</v>
      </c>
      <c r="K107" s="9" cm="1">
        <f t="array" ref="K107">INDEX('Back data'!$A$367:$BA$367,,MAX(IF('Back data'!$A$367:$BA$367&lt;&gt;"",COLUMN('Back data'!$A$367:$BA$367)))-K$6)+INDEX('Back data'!$A$368:$BA$368,,MAX(IF('Back data'!$A$368:$BA$368&lt;&gt;"",COLUMN('Back data'!$A$368:$BA$368)))-K$6)</f>
        <v>100</v>
      </c>
      <c r="L107" s="9" cm="1">
        <f t="array" ref="L107">INDEX('Back data'!$A$367:$BA$367,,MAX(IF('Back data'!$A$367:$BA$367&lt;&gt;"",COLUMN('Back data'!$A$367:$BA$367)))-L$6)+INDEX('Back data'!$A$368:$BA$368,,MAX(IF('Back data'!$A$368:$BA$368&lt;&gt;"",COLUMN('Back data'!$A$368:$BA$368)))-L$6)</f>
        <v>100</v>
      </c>
      <c r="M107" s="9" cm="1">
        <f t="array" ref="M107">INDEX('Back data'!$A$367:$BA$367,,MAX(IF('Back data'!$A$367:$BA$367&lt;&gt;"",COLUMN('Back data'!$A$367:$BA$367)))-M$6)+INDEX('Back data'!$A$368:$BA$368,,MAX(IF('Back data'!$A$368:$BA$368&lt;&gt;"",COLUMN('Back data'!$A$368:$BA$368)))-M$6)</f>
        <v>100</v>
      </c>
      <c r="N107" s="9" cm="1">
        <f t="array" ref="N107">INDEX('Back data'!$A$367:$BA$367,,MAX(IF('Back data'!$A$367:$BA$367&lt;&gt;"",COLUMN('Back data'!$A$367:$BA$367)))-N$6)+INDEX('Back data'!$A$368:$BA$368,,MAX(IF('Back data'!$A$368:$BA$368&lt;&gt;"",COLUMN('Back data'!$A$368:$BA$368)))-N$6)</f>
        <v>100</v>
      </c>
      <c r="O107" s="9" cm="1">
        <f t="array" ref="O107">INDEX('Back data'!$A$367:$BA$367,,MAX(IF('Back data'!$A$367:$BA$367&lt;&gt;"",COLUMN('Back data'!$A$367:$BA$367)))-O$6)+INDEX('Back data'!$A$368:$BA$368,,MAX(IF('Back data'!$A$368:$BA$368&lt;&gt;"",COLUMN('Back data'!$A$368:$BA$368)))-O$6)</f>
        <v>100</v>
      </c>
      <c r="P107" s="9" cm="1">
        <f t="array" ref="P107">INDEX('Back data'!$A$367:$BA$367,,MAX(IF('Back data'!$A$367:$BA$367&lt;&gt;"",COLUMN('Back data'!$A$367:$BA$367)))-P$6)+INDEX('Back data'!$A$368:$BA$368,,MAX(IF('Back data'!$A$368:$BA$368&lt;&gt;"",COLUMN('Back data'!$A$368:$BA$368)))-P$6)</f>
        <v>100</v>
      </c>
    </row>
    <row r="108" spans="1:18" x14ac:dyDescent="0.25">
      <c r="A108" s="35" t="s">
        <v>46</v>
      </c>
      <c r="B108" s="37" t="s">
        <v>32</v>
      </c>
      <c r="C108" s="10" t="s">
        <v>39</v>
      </c>
      <c r="D108" s="11">
        <f t="array" ref="D108">INDEX('Back data'!$A$367:$BA$367,,MAX(IF('Back data'!$A$367:$BA$367&lt;&gt;"",COLUMN('Back data'!$A$367:$BA$367)))-D$6)/D107</f>
        <v>0.9464285714285714</v>
      </c>
      <c r="E108" s="11">
        <f t="array" ref="E108">INDEX('Back data'!$A$367:$BA$367,,MAX(IF('Back data'!$A$367:$BA$367&lt;&gt;"",COLUMN('Back data'!$A$367:$BA$367)))-E$6)/E107</f>
        <v>0.94276315789473686</v>
      </c>
      <c r="F108" s="11">
        <f t="array" ref="F108">INDEX('Back data'!$A$367:$BA$367,,MAX(IF('Back data'!$A$367:$BA$367&lt;&gt;"",COLUMN('Back data'!$A$367:$BA$367)))-F$6)/F107</f>
        <v>0.92344549711423285</v>
      </c>
      <c r="G108" s="11">
        <f t="array" ref="G108">INDEX('Back data'!$A$367:$BA$367,,MAX(IF('Back data'!$A$367:$BA$367&lt;&gt;"",COLUMN('Back data'!$A$367:$BA$367)))-G$6)/G107</f>
        <v>0.93808968514788504</v>
      </c>
      <c r="H108" s="11">
        <f t="array" ref="H108">INDEX('Back data'!$A$367:$BA$367,,MAX(IF('Back data'!$A$367:$BA$367&lt;&gt;"",COLUMN('Back data'!$A$367:$BA$367)))-H$6)/H107</f>
        <v>0.91693290734824284</v>
      </c>
      <c r="I108" s="11">
        <f t="array" ref="I108">INDEX('Back data'!$A$367:$BA$367,,MAX(IF('Back data'!$A$367:$BA$367&lt;&gt;"",COLUMN('Back data'!$A$367:$BA$367)))-I$6)/I107</f>
        <v>0.98499999999999999</v>
      </c>
      <c r="J108" s="11">
        <f t="array" ref="J108">INDEX('Back data'!$A$367:$BA$367,,MAX(IF('Back data'!$A$367:$BA$367&lt;&gt;"",COLUMN('Back data'!$A$367:$BA$367)))-J$6)/J107</f>
        <v>0.95799999999999996</v>
      </c>
      <c r="K108" s="11">
        <f t="array" ref="K108">INDEX('Back data'!$A$367:$BA$367,,MAX(IF('Back data'!$A$367:$BA$367&lt;&gt;"",COLUMN('Back data'!$A$367:$BA$367)))-K$6)/K107</f>
        <v>0.96920000000000006</v>
      </c>
      <c r="L108" s="11">
        <f t="array" ref="L108">INDEX('Back data'!$A$367:$BA$367,,MAX(IF('Back data'!$A$367:$BA$367&lt;&gt;"",COLUMN('Back data'!$A$367:$BA$367)))-L$6)/L107</f>
        <v>0.95480000000000009</v>
      </c>
      <c r="M108" s="11">
        <f t="array" ref="M108">INDEX('Back data'!$A$367:$BA$367,,MAX(IF('Back data'!$A$367:$BA$367&lt;&gt;"",COLUMN('Back data'!$A$367:$BA$367)))-M$6)/M107</f>
        <v>0.95499999999999996</v>
      </c>
      <c r="N108" s="11">
        <f t="array" ref="N108">INDEX('Back data'!$A$367:$BA$367,,MAX(IF('Back data'!$A$367:$BA$367&lt;&gt;"",COLUMN('Back data'!$A$367:$BA$367)))-N$6)/N107</f>
        <v>0.9376000000000001</v>
      </c>
      <c r="O108" s="11">
        <f t="array" ref="O108">INDEX('Back data'!$A$367:$BA$367,,MAX(IF('Back data'!$A$367:$BA$367&lt;&gt;"",COLUMN('Back data'!$A$367:$BA$367)))-O$6)/O107</f>
        <v>0.95010000000000006</v>
      </c>
      <c r="P108" s="11" cm="1">
        <f t="array" ref="P108">INDEX('Back data'!$A$367:$BA$367,,MAX(IF('Back data'!$A$367:$BA$367&lt;&gt;"",COLUMN('Back data'!$A$367:$BA$367)))-P$6)/P107</f>
        <v>0.95829999999999993</v>
      </c>
    </row>
    <row r="109" spans="1:18" x14ac:dyDescent="0.25">
      <c r="A109" s="35" t="s">
        <v>46</v>
      </c>
      <c r="B109" s="37" t="s">
        <v>32</v>
      </c>
      <c r="C109" s="10" t="s">
        <v>40</v>
      </c>
      <c r="D109" s="11">
        <f t="array" ref="D109">+INDEX('Back data'!$A$368:$BA$368,,MAX(IF('Back data'!$A$368:$BA$368&lt;&gt;"",COLUMN('Back data'!$A$368:$BA$368)))-D$6)/D107</f>
        <v>5.3571428571428568E-2</v>
      </c>
      <c r="E109" s="11">
        <f t="array" ref="E109">+INDEX('Back data'!$A$368:$BA$368,,MAX(IF('Back data'!$A$368:$BA$368&lt;&gt;"",COLUMN('Back data'!$A$368:$BA$368)))-E$6)/E107</f>
        <v>5.7236842105263155E-2</v>
      </c>
      <c r="F109" s="11">
        <f t="array" ref="F109">+INDEX('Back data'!$A$368:$BA$368,,MAX(IF('Back data'!$A$368:$BA$368&lt;&gt;"",COLUMN('Back data'!$A$368:$BA$368)))-F$6)/F107</f>
        <v>7.6554502885767178E-2</v>
      </c>
      <c r="G109" s="11">
        <f t="array" ref="G109">+INDEX('Back data'!$A$368:$BA$368,,MAX(IF('Back data'!$A$368:$BA$368&lt;&gt;"",COLUMN('Back data'!$A$368:$BA$368)))-G$6)/G107</f>
        <v>6.1910314852114914E-2</v>
      </c>
      <c r="H109" s="11">
        <f t="array" ref="H109">+INDEX('Back data'!$A$368:$BA$368,,MAX(IF('Back data'!$A$368:$BA$368&lt;&gt;"",COLUMN('Back data'!$A$368:$BA$368)))-H$6)/H107</f>
        <v>8.3067092651757199E-2</v>
      </c>
      <c r="I109" s="11">
        <f t="array" ref="I109">+INDEX('Back data'!$A$368:$BA$368,,MAX(IF('Back data'!$A$368:$BA$368&lt;&gt;"",COLUMN('Back data'!$A$368:$BA$368)))-I$6)/I107</f>
        <v>1.4999999999999999E-2</v>
      </c>
      <c r="J109" s="11">
        <f t="array" ref="J109">+INDEX('Back data'!$A$368:$BA$368,,MAX(IF('Back data'!$A$368:$BA$368&lt;&gt;"",COLUMN('Back data'!$A$368:$BA$368)))-J$6)/J107</f>
        <v>4.2000000000000003E-2</v>
      </c>
      <c r="K109" s="11">
        <f t="array" ref="K109">+INDEX('Back data'!$A$368:$BA$368,,MAX(IF('Back data'!$A$368:$BA$368&lt;&gt;"",COLUMN('Back data'!$A$368:$BA$368)))-K$6)/K107</f>
        <v>3.0800000000000001E-2</v>
      </c>
      <c r="L109" s="11">
        <f t="array" ref="L109">+INDEX('Back data'!$A$368:$BA$368,,MAX(IF('Back data'!$A$368:$BA$368&lt;&gt;"",COLUMN('Back data'!$A$368:$BA$368)))-L$6)/L107</f>
        <v>4.5199999999999997E-2</v>
      </c>
      <c r="M109" s="11">
        <f t="array" ref="M109">+INDEX('Back data'!$A$368:$BA$368,,MAX(IF('Back data'!$A$368:$BA$368&lt;&gt;"",COLUMN('Back data'!$A$368:$BA$368)))-M$6)/M107</f>
        <v>4.4999999999999998E-2</v>
      </c>
      <c r="N109" s="11">
        <f t="array" ref="N109">+INDEX('Back data'!$A$368:$BA$368,,MAX(IF('Back data'!$A$368:$BA$368&lt;&gt;"",COLUMN('Back data'!$A$368:$BA$368)))-N$6)/N107</f>
        <v>6.2400000000000004E-2</v>
      </c>
      <c r="O109" s="11">
        <f t="array" ref="O109">+INDEX('Back data'!$A$368:$BA$368,,MAX(IF('Back data'!$A$368:$BA$368&lt;&gt;"",COLUMN('Back data'!$A$368:$BA$368)))-O$6)/O107</f>
        <v>4.99E-2</v>
      </c>
      <c r="P109" s="11">
        <f t="array" ref="P109">+INDEX('Back data'!$A$368:$BA$368,,MAX(IF('Back data'!$A$368:$BA$368&lt;&gt;"",COLUMN('Back data'!$A$368:$BA$368)))-P$6)/P107</f>
        <v>4.1700000000000001E-2</v>
      </c>
      <c r="R109" s="56"/>
    </row>
    <row r="112" spans="1:18" x14ac:dyDescent="0.25">
      <c r="C112" s="8" t="s">
        <v>37</v>
      </c>
      <c r="D112" s="9">
        <f t="array" ref="D112">INDEX('Back data'!$A$372:$BA$372,,MAX(IF('Back data'!$A$372:$BA$372&lt;&gt;"",COLUMN('Back data'!$A$372:$BA$372)))-D$6)+INDEX('Back data'!$A$373:$BA$373,,MAX(IF('Back data'!$A$373:$BA$373&lt;&gt;"",COLUMN('Back data'!$A$373:$BA$373)))-D$6)</f>
        <v>93.61</v>
      </c>
      <c r="E112" s="9">
        <f t="array" ref="E112">INDEX('Back data'!$A$372:$BA$372,,MAX(IF('Back data'!$A$372:$BA$372&lt;&gt;"",COLUMN('Back data'!$A$372:$BA$372)))-E$6)+INDEX('Back data'!$A$373:$BA$373,,MAX(IF('Back data'!$A$373:$BA$373&lt;&gt;"",COLUMN('Back data'!$A$373:$BA$373)))-E$6)</f>
        <v>87.839999999999989</v>
      </c>
      <c r="F112" s="9">
        <f t="array" ref="F112">INDEX('Back data'!$A$372:$BA$372,,MAX(IF('Back data'!$A$372:$BA$372&lt;&gt;"",COLUMN('Back data'!$A$372:$BA$372)))-F$6)+INDEX('Back data'!$A$373:$BA$373,,MAX(IF('Back data'!$A$373:$BA$373&lt;&gt;"",COLUMN('Back data'!$A$373:$BA$373)))-F$6)</f>
        <v>87.33</v>
      </c>
      <c r="G112" s="9">
        <f t="array" ref="G112">INDEX('Back data'!$A$372:$BA$372,,MAX(IF('Back data'!$A$372:$BA$372&lt;&gt;"",COLUMN('Back data'!$A$372:$BA$372)))-G$6)+INDEX('Back data'!$A$373:$BA$373,,MAX(IF('Back data'!$A$373:$BA$373&lt;&gt;"",COLUMN('Back data'!$A$373:$BA$373)))-G$6)</f>
        <v>94.56</v>
      </c>
      <c r="H112" s="9">
        <f t="array" ref="H112">INDEX('Back data'!$A$372:$BA$372,,MAX(IF('Back data'!$A$372:$BA$372&lt;&gt;"",COLUMN('Back data'!$A$372:$BA$372)))-H$6)+INDEX('Back data'!$A$373:$BA$373,,MAX(IF('Back data'!$A$373:$BA$373&lt;&gt;"",COLUMN('Back data'!$A$373:$BA$373)))-H$6)</f>
        <v>95.160000000000011</v>
      </c>
      <c r="I112" s="9">
        <f t="array" ref="I112">INDEX('Back data'!$A$372:$BA$372,,MAX(IF('Back data'!$A$372:$BA$372&lt;&gt;"",COLUMN('Back data'!$A$372:$BA$372)))-I$6)+INDEX('Back data'!$A$373:$BA$373,,MAX(IF('Back data'!$A$373:$BA$373&lt;&gt;"",COLUMN('Back data'!$A$373:$BA$373)))-I$6)</f>
        <v>100</v>
      </c>
      <c r="J112" s="9">
        <f t="array" ref="J112">INDEX('Back data'!$A$372:$BA$372,,MAX(IF('Back data'!$A$372:$BA$372&lt;&gt;"",COLUMN('Back data'!$A$372:$BA$372)))-J$6)+INDEX('Back data'!$A$373:$BA$373,,MAX(IF('Back data'!$A$373:$BA$373&lt;&gt;"",COLUMN('Back data'!$A$373:$BA$373)))-J$6)</f>
        <v>100</v>
      </c>
      <c r="K112" s="9">
        <f t="array" ref="K112">INDEX('Back data'!$A$372:$BA$372,,MAX(IF('Back data'!$A$372:$BA$372&lt;&gt;"",COLUMN('Back data'!$A$372:$BA$372)))-K$6)+INDEX('Back data'!$A$373:$BA$373,,MAX(IF('Back data'!$A$373:$BA$373&lt;&gt;"",COLUMN('Back data'!$A$373:$BA$373)))-K$6)</f>
        <v>100</v>
      </c>
      <c r="L112" s="9">
        <f t="array" ref="L112">INDEX('Back data'!$A$372:$BA$372,,MAX(IF('Back data'!$A$372:$BA$372&lt;&gt;"",COLUMN('Back data'!$A$372:$BA$372)))-L$6)+INDEX('Back data'!$A$373:$BA$373,,MAX(IF('Back data'!$A$373:$BA$373&lt;&gt;"",COLUMN('Back data'!$A$373:$BA$373)))-L$6)</f>
        <v>100</v>
      </c>
      <c r="M112" s="9">
        <f t="array" ref="M112">INDEX('Back data'!$A$372:$BA$372,,MAX(IF('Back data'!$A$372:$BA$372&lt;&gt;"",COLUMN('Back data'!$A$372:$BA$372)))-M$6)+INDEX('Back data'!$A$373:$BA$373,,MAX(IF('Back data'!$A$373:$BA$373&lt;&gt;"",COLUMN('Back data'!$A$373:$BA$373)))-M$6)</f>
        <v>100</v>
      </c>
      <c r="N112" s="9">
        <f t="array" ref="N112">INDEX('Back data'!$A$372:$BA$372,,MAX(IF('Back data'!$A$372:$BA$372&lt;&gt;"",COLUMN('Back data'!$A$372:$BA$372)))-N$6)+INDEX('Back data'!$A$373:$BA$373,,MAX(IF('Back data'!$A$373:$BA$373&lt;&gt;"",COLUMN('Back data'!$A$373:$BA$373)))-N$6)</f>
        <v>100</v>
      </c>
      <c r="O112" s="9">
        <f t="array" ref="O112">INDEX('Back data'!$A$372:$BA$372,,MAX(IF('Back data'!$A$372:$BA$372&lt;&gt;"",COLUMN('Back data'!$A$372:$BA$372)))-O$6)+INDEX('Back data'!$A$373:$BA$373,,MAX(IF('Back data'!$A$373:$BA$373&lt;&gt;"",COLUMN('Back data'!$A$373:$BA$373)))-O$6)</f>
        <v>100</v>
      </c>
      <c r="P112" s="9">
        <f t="array" ref="P112">INDEX('Back data'!$A$372:$BA$372,,MAX(IF('Back data'!$A$372:$BA$372&lt;&gt;"",COLUMN('Back data'!$A$372:$BA$372)))-P$6)+INDEX('Back data'!$A$373:$BA$373,,MAX(IF('Back data'!$A$373:$BA$373&lt;&gt;"",COLUMN('Back data'!$A$373:$BA$373)))-P$6)</f>
        <v>100</v>
      </c>
    </row>
    <row r="113" spans="1:18" x14ac:dyDescent="0.25">
      <c r="A113" s="35" t="s">
        <v>46</v>
      </c>
      <c r="B113" s="37" t="s">
        <v>36</v>
      </c>
      <c r="C113" s="10" t="s">
        <v>39</v>
      </c>
      <c r="D113" s="11">
        <f t="array" ref="D113">INDEX('Back data'!$A$372:$BA$372,,MAX(IF('Back data'!$A$372:$BA$372&lt;&gt;"",COLUMN('Back data'!$A$372:$BA$372)))-D$6)/D112</f>
        <v>0.9578036534558273</v>
      </c>
      <c r="E113" s="11">
        <f t="array" ref="E113">INDEX('Back data'!$A$372:$BA$372,,MAX(IF('Back data'!$A$372:$BA$372&lt;&gt;"",COLUMN('Back data'!$A$372:$BA$372)))-E$6)/E112</f>
        <v>0.91917122040072863</v>
      </c>
      <c r="F113" s="11">
        <f t="array" ref="F113">INDEX('Back data'!$A$372:$BA$372,,MAX(IF('Back data'!$A$372:$BA$372&lt;&gt;"",COLUMN('Back data'!$A$372:$BA$372)))-F$6)/F112</f>
        <v>0.92900492385205535</v>
      </c>
      <c r="G113" s="11">
        <f t="array" ref="G113">INDEX('Back data'!$A$372:$BA$372,,MAX(IF('Back data'!$A$372:$BA$372&lt;&gt;"",COLUMN('Back data'!$A$372:$BA$372)))-G$6)/G112</f>
        <v>0.89530456852791873</v>
      </c>
      <c r="H113" s="11">
        <f t="array" ref="H113">INDEX('Back data'!$A$372:$BA$372,,MAX(IF('Back data'!$A$372:$BA$372&lt;&gt;"",COLUMN('Back data'!$A$372:$BA$372)))-H$6)/H112</f>
        <v>0.92223623371164354</v>
      </c>
      <c r="I113" s="11">
        <f t="array" ref="I113">INDEX('Back data'!$A$372:$BA$372,,MAX(IF('Back data'!$A$372:$BA$372&lt;&gt;"",COLUMN('Back data'!$A$372:$BA$372)))-I$6)/I112</f>
        <v>0.97860000000000003</v>
      </c>
      <c r="J113" s="11">
        <f t="array" ref="J113">INDEX('Back data'!$A$372:$BA$372,,MAX(IF('Back data'!$A$372:$BA$372&lt;&gt;"",COLUMN('Back data'!$A$372:$BA$372)))-J$6)/J112</f>
        <v>0.9819</v>
      </c>
      <c r="K113" s="11">
        <f t="array" ref="K113">INDEX('Back data'!$A$372:$BA$372,,MAX(IF('Back data'!$A$372:$BA$372&lt;&gt;"",COLUMN('Back data'!$A$372:$BA$372)))-K$6)/K112</f>
        <v>0.92659999999999998</v>
      </c>
      <c r="L113" s="11">
        <f t="array" ref="L113">INDEX('Back data'!$A$372:$BA$372,,MAX(IF('Back data'!$A$372:$BA$372&lt;&gt;"",COLUMN('Back data'!$A$372:$BA$372)))-L$6)/L112</f>
        <v>0.87950000000000006</v>
      </c>
      <c r="M113" s="11">
        <f t="array" ref="M113">INDEX('Back data'!$A$372:$BA$372,,MAX(IF('Back data'!$A$372:$BA$372&lt;&gt;"",COLUMN('Back data'!$A$372:$BA$372)))-M$6)/M112</f>
        <v>0.78650000000000009</v>
      </c>
      <c r="N113" s="11">
        <f t="array" ref="N113">INDEX('Back data'!$A$372:$BA$372,,MAX(IF('Back data'!$A$372:$BA$372&lt;&gt;"",COLUMN('Back data'!$A$372:$BA$372)))-N$6)/N112</f>
        <v>0.8024</v>
      </c>
      <c r="O113" s="11">
        <f t="array" ref="O113">INDEX('Back data'!$A$372:$BA$372,,MAX(IF('Back data'!$A$372:$BA$372&lt;&gt;"",COLUMN('Back data'!$A$372:$BA$372)))-O$6)/O112</f>
        <v>0.99390000000000001</v>
      </c>
      <c r="P113" s="11">
        <f t="array" ref="P113">INDEX('Back data'!$A$372:$BA$372,,MAX(IF('Back data'!$A$372:$BA$372&lt;&gt;"",COLUMN('Back data'!$A$372:$BA$372)))-P$6)/P112</f>
        <v>0.87180000000000002</v>
      </c>
    </row>
    <row r="114" spans="1:18" x14ac:dyDescent="0.25">
      <c r="A114" s="35" t="s">
        <v>46</v>
      </c>
      <c r="B114" s="37" t="s">
        <v>36</v>
      </c>
      <c r="C114" s="10" t="s">
        <v>40</v>
      </c>
      <c r="D114" s="11">
        <f t="array" ref="D114">INDEX('Back data'!$A$373:$BA$373,,MAX(IF('Back data'!$A$373:$BA$373&lt;&gt;"",COLUMN('Back data'!$A$373:$BA$373)))-D$6)/D112</f>
        <v>4.2196346544172633E-2</v>
      </c>
      <c r="E114" s="11">
        <f t="array" ref="E114">INDEX('Back data'!$A$373:$BA$373,,MAX(IF('Back data'!$A$373:$BA$373&lt;&gt;"",COLUMN('Back data'!$A$373:$BA$373)))-E$6)/E112</f>
        <v>8.0828779599271414E-2</v>
      </c>
      <c r="F114" s="11">
        <f t="array" ref="F114">INDEX('Back data'!$A$373:$BA$373,,MAX(IF('Back data'!$A$373:$BA$373&lt;&gt;"",COLUMN('Back data'!$A$373:$BA$373)))-F$6)/F112</f>
        <v>7.0995076147944577E-2</v>
      </c>
      <c r="G114" s="11">
        <f t="array" ref="G114">INDEX('Back data'!$A$373:$BA$373,,MAX(IF('Back data'!$A$373:$BA$373&lt;&gt;"",COLUMN('Back data'!$A$373:$BA$373)))-G$6)/G112</f>
        <v>0.10469543147208121</v>
      </c>
      <c r="H114" s="11">
        <f t="array" ref="H114">INDEX('Back data'!$A$373:$BA$373,,MAX(IF('Back data'!$A$373:$BA$373&lt;&gt;"",COLUMN('Back data'!$A$373:$BA$373)))-H$6)/H112</f>
        <v>7.7763766288356448E-2</v>
      </c>
      <c r="I114" s="11">
        <f t="array" ref="I114">INDEX('Back data'!$A$373:$BA$373,,MAX(IF('Back data'!$A$373:$BA$373&lt;&gt;"",COLUMN('Back data'!$A$373:$BA$373)))-I$6)/I112</f>
        <v>2.1400000000000002E-2</v>
      </c>
      <c r="J114" s="11">
        <f t="array" ref="J114">INDEX('Back data'!$A$373:$BA$373,,MAX(IF('Back data'!$A$373:$BA$373&lt;&gt;"",COLUMN('Back data'!$A$373:$BA$373)))-J$6)/J112</f>
        <v>1.8100000000000002E-2</v>
      </c>
      <c r="K114" s="11">
        <f t="array" ref="K114">INDEX('Back data'!$A$373:$BA$373,,MAX(IF('Back data'!$A$373:$BA$373&lt;&gt;"",COLUMN('Back data'!$A$373:$BA$373)))-K$6)/K112</f>
        <v>7.3399999999999993E-2</v>
      </c>
      <c r="L114" s="11">
        <f t="array" ref="L114">INDEX('Back data'!$A$373:$BA$373,,MAX(IF('Back data'!$A$373:$BA$373&lt;&gt;"",COLUMN('Back data'!$A$373:$BA$373)))-L$6)/L112</f>
        <v>0.12050000000000001</v>
      </c>
      <c r="M114" s="11">
        <f t="array" ref="M114">INDEX('Back data'!$A$373:$BA$373,,MAX(IF('Back data'!$A$373:$BA$373&lt;&gt;"",COLUMN('Back data'!$A$373:$BA$373)))-M$6)/M112</f>
        <v>0.21350000000000002</v>
      </c>
      <c r="N114" s="11">
        <f t="array" ref="N114">INDEX('Back data'!$A$373:$BA$373,,MAX(IF('Back data'!$A$373:$BA$373&lt;&gt;"",COLUMN('Back data'!$A$373:$BA$373)))-N$6)/N112</f>
        <v>0.19760000000000003</v>
      </c>
      <c r="O114" s="11">
        <f t="array" ref="O114">INDEX('Back data'!$A$373:$BA$373,,MAX(IF('Back data'!$A$373:$BA$373&lt;&gt;"",COLUMN('Back data'!$A$373:$BA$373)))-O$6)/O112</f>
        <v>6.0999999999999995E-3</v>
      </c>
      <c r="P114" s="11">
        <f t="array" ref="P114">INDEX('Back data'!$A$373:$BA$373,,MAX(IF('Back data'!$A$373:$BA$373&lt;&gt;"",COLUMN('Back data'!$A$373:$BA$373)))-P$6)/P112</f>
        <v>0.12820000000000001</v>
      </c>
      <c r="R114" s="56"/>
    </row>
    <row r="115" spans="1:18" x14ac:dyDescent="0.25">
      <c r="A115" s="30"/>
      <c r="B115" s="27"/>
      <c r="C115" s="31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8" x14ac:dyDescent="0.25">
      <c r="A116" s="30"/>
      <c r="B116" s="27"/>
      <c r="C116" s="3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8" x14ac:dyDescent="0.25">
      <c r="A117" s="30"/>
      <c r="B117" s="27"/>
      <c r="C117" s="31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</row>
    <row r="118" spans="1:18" x14ac:dyDescent="0.25">
      <c r="A118" s="30"/>
      <c r="B118" s="27"/>
      <c r="C118" s="3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</row>
    <row r="119" spans="1:18" x14ac:dyDescent="0.25">
      <c r="A119" s="6"/>
      <c r="B119" s="7"/>
      <c r="C119" s="8" t="s">
        <v>37</v>
      </c>
      <c r="D119" s="9">
        <f t="array" ref="D119">INDEX('Back data'!$A$132:$BA$132,,MAX(IF('Back data'!$A$132:$BA$132&lt;&gt;"",COLUMN('Back data'!$A$132:$BA$132)))-D$6)+INDEX('Back data'!$A$133:$BA$133,,MAX(IF('Back data'!$A$133:$BA$133&lt;&gt;"",COLUMN('Back data'!$A$133:$BA$133)))-D$6)</f>
        <v>90.2</v>
      </c>
      <c r="E119" s="9">
        <f t="array" ref="E119">INDEX('Back data'!$A$132:$BA$132,,MAX(IF('Back data'!$A$132:$BA$132&lt;&gt;"",COLUMN('Back data'!$A$132:$BA$132)))-E$6)+INDEX('Back data'!$A$133:$BA$133,,MAX(IF('Back data'!$A$133:$BA$133&lt;&gt;"",COLUMN('Back data'!$A$133:$BA$133)))-E$6)</f>
        <v>89.84</v>
      </c>
      <c r="F119" s="9">
        <f t="array" ref="F119">INDEX('Back data'!$A$132:$BA$132,,MAX(IF('Back data'!$A$132:$BA$132&lt;&gt;"",COLUMN('Back data'!$A$132:$BA$132)))-F$6)+INDEX('Back data'!$A$133:$BA$133,,MAX(IF('Back data'!$A$133:$BA$133&lt;&gt;"",COLUMN('Back data'!$A$133:$BA$133)))-F$6)</f>
        <v>92.36999999999999</v>
      </c>
      <c r="G119" s="9">
        <f t="array" ref="G119">INDEX('Back data'!$A$132:$BA$132,,MAX(IF('Back data'!$A$132:$BA$132&lt;&gt;"",COLUMN('Back data'!$A$132:$BA$132)))-G$6)+INDEX('Back data'!$A$133:$BA$133,,MAX(IF('Back data'!$A$133:$BA$133&lt;&gt;"",COLUMN('Back data'!$A$133:$BA$133)))-G$6)</f>
        <v>95.25</v>
      </c>
      <c r="H119" s="9">
        <f t="array" ref="H119">INDEX('Back data'!$A$132:$BA$132,,MAX(IF('Back data'!$A$132:$BA$132&lt;&gt;"",COLUMN('Back data'!$A$132:$BA$132)))-H$6)+INDEX('Back data'!$A$133:$BA$133,,MAX(IF('Back data'!$A$133:$BA$133&lt;&gt;"",COLUMN('Back data'!$A$133:$BA$133)))-H$6)</f>
        <v>92.91</v>
      </c>
      <c r="I119" s="9">
        <f t="array" ref="I119">INDEX('Back data'!$A$132:$BA$132,,MAX(IF('Back data'!$A$132:$BA$132&lt;&gt;"",COLUMN('Back data'!$A$132:$BA$132)))-I$6)+INDEX('Back data'!$A$133:$BA$133,,MAX(IF('Back data'!$A$133:$BA$133&lt;&gt;"",COLUMN('Back data'!$A$133:$BA$133)))-I$6)</f>
        <v>100</v>
      </c>
      <c r="J119" s="9">
        <f t="array" ref="J119">INDEX('Back data'!$A$132:$BA$132,,MAX(IF('Back data'!$A$132:$BA$132&lt;&gt;"",COLUMN('Back data'!$A$132:$BA$132)))-J$6)+INDEX('Back data'!$A$133:$BA$133,,MAX(IF('Back data'!$A$133:$BA$133&lt;&gt;"",COLUMN('Back data'!$A$133:$BA$133)))-J$6)</f>
        <v>100</v>
      </c>
      <c r="K119" s="9">
        <f t="array" ref="K119">INDEX('Back data'!$A$132:$BA$132,,MAX(IF('Back data'!$A$132:$BA$132&lt;&gt;"",COLUMN('Back data'!$A$132:$BA$132)))-K$6)+INDEX('Back data'!$A$133:$BA$133,,MAX(IF('Back data'!$A$133:$BA$133&lt;&gt;"",COLUMN('Back data'!$A$133:$BA$133)))-K$6)</f>
        <v>100</v>
      </c>
      <c r="L119" s="9">
        <f t="array" ref="L119">INDEX('Back data'!$A$132:$BA$132,,MAX(IF('Back data'!$A$132:$BA$132&lt;&gt;"",COLUMN('Back data'!$A$132:$BA$132)))-L$6)+INDEX('Back data'!$A$133:$BA$133,,MAX(IF('Back data'!$A$133:$BA$133&lt;&gt;"",COLUMN('Back data'!$A$133:$BA$133)))-L$6)</f>
        <v>100</v>
      </c>
      <c r="M119" s="9">
        <f t="array" ref="M119">INDEX('Back data'!$A$132:$BA$132,,MAX(IF('Back data'!$A$132:$BA$132&lt;&gt;"",COLUMN('Back data'!$A$132:$BA$132)))-M$6)+INDEX('Back data'!$A$133:$BA$133,,MAX(IF('Back data'!$A$133:$BA$133&lt;&gt;"",COLUMN('Back data'!$A$133:$BA$133)))-M$6)</f>
        <v>100</v>
      </c>
      <c r="N119" s="9">
        <f t="array" ref="N119">INDEX('Back data'!$A$132:$BA$132,,MAX(IF('Back data'!$A$132:$BA$132&lt;&gt;"",COLUMN('Back data'!$A$132:$BA$132)))-N$6)+INDEX('Back data'!$A$133:$BA$133,,MAX(IF('Back data'!$A$133:$BA$133&lt;&gt;"",COLUMN('Back data'!$A$133:$BA$133)))-N$6)</f>
        <v>100</v>
      </c>
      <c r="O119" s="9">
        <f t="array" ref="O119">INDEX('Back data'!$A$132:$BA$132,,MAX(IF('Back data'!$A$132:$BA$132&lt;&gt;"",COLUMN('Back data'!$A$132:$BA$132)))-O$6)+INDEX('Back data'!$A$133:$BA$133,,MAX(IF('Back data'!$A$133:$BA$133&lt;&gt;"",COLUMN('Back data'!$A$133:$BA$133)))-O$6)</f>
        <v>100</v>
      </c>
      <c r="P119" s="9">
        <f t="array" ref="P119">INDEX('Back data'!$A$132:$BA$132,,MAX(IF('Back data'!$A$132:$BA$132&lt;&gt;"",COLUMN('Back data'!$A$132:$BA$132)))-P$6)+INDEX('Back data'!$A$133:$BA$133,,MAX(IF('Back data'!$A$133:$BA$133&lt;&gt;"",COLUMN('Back data'!$A$133:$BA$133)))-P$6)</f>
        <v>100</v>
      </c>
    </row>
    <row r="120" spans="1:18" x14ac:dyDescent="0.25">
      <c r="A120" s="34" t="s">
        <v>47</v>
      </c>
      <c r="B120" s="42" t="s">
        <v>44</v>
      </c>
      <c r="C120" s="10" t="s">
        <v>39</v>
      </c>
      <c r="D120" s="11">
        <f t="array" ref="D120">INDEX('Back data'!$A$132:$BA$132,,MAX(IF('Back data'!$A$132:$BA$132&lt;&gt;"",COLUMN('Back data'!$A$132:$BA$132)))-D$6)/D119</f>
        <v>0.91274944567627492</v>
      </c>
      <c r="E120" s="11">
        <f t="array" ref="E120">INDEX('Back data'!$A$132:$BA$132,,MAX(IF('Back data'!$A$132:$BA$132&lt;&gt;"",COLUMN('Back data'!$A$132:$BA$132)))-E$6)/E119</f>
        <v>0.90126892252894031</v>
      </c>
      <c r="F120" s="11">
        <f t="array" ref="F120">INDEX('Back data'!$A$132:$BA$132,,MAX(IF('Back data'!$A$132:$BA$132&lt;&gt;"",COLUMN('Back data'!$A$132:$BA$132)))-F$6)/F119</f>
        <v>0.90148316552993402</v>
      </c>
      <c r="G120" s="11">
        <f t="array" ref="G120">INDEX('Back data'!$A$132:$BA$132,,MAX(IF('Back data'!$A$132:$BA$132&lt;&gt;"",COLUMN('Back data'!$A$132:$BA$132)))-G$6)/G119</f>
        <v>0.87999999999999989</v>
      </c>
      <c r="H120" s="11">
        <f t="array" ref="H120">INDEX('Back data'!$A$132:$BA$132,,MAX(IF('Back data'!$A$132:$BA$132&lt;&gt;"",COLUMN('Back data'!$A$132:$BA$132)))-H$6)/H119</f>
        <v>0.88494241739317625</v>
      </c>
      <c r="I120" s="11">
        <f t="array" ref="I120">INDEX('Back data'!$A$132:$BA$132,,MAX(IF('Back data'!$A$132:$BA$132&lt;&gt;"",COLUMN('Back data'!$A$132:$BA$132)))-I$6)/I119</f>
        <v>0.91810000000000003</v>
      </c>
      <c r="J120" s="11">
        <f t="array" ref="J120">INDEX('Back data'!$A$132:$BA$132,,MAX(IF('Back data'!$A$132:$BA$132&lt;&gt;"",COLUMN('Back data'!$A$132:$BA$132)))-J$6)/J119</f>
        <v>0.9</v>
      </c>
      <c r="K120" s="11">
        <f t="array" ref="K120">INDEX('Back data'!$A$132:$BA$132,,MAX(IF('Back data'!$A$132:$BA$132&lt;&gt;"",COLUMN('Back data'!$A$132:$BA$132)))-K$6)/K119</f>
        <v>0.80819999999999992</v>
      </c>
      <c r="L120" s="11">
        <f t="array" ref="L120">INDEX('Back data'!$A$132:$BA$132,,MAX(IF('Back data'!$A$132:$BA$132&lt;&gt;"",COLUMN('Back data'!$A$132:$BA$132)))-L$6)/L119</f>
        <v>0.86730000000000007</v>
      </c>
      <c r="M120" s="11">
        <f t="array" ref="M120">INDEX('Back data'!$A$132:$BA$132,,MAX(IF('Back data'!$A$132:$BA$132&lt;&gt;"",COLUMN('Back data'!$A$132:$BA$132)))-M$6)/M119</f>
        <v>0.86430000000000007</v>
      </c>
      <c r="N120" s="11">
        <f t="array" ref="N120">INDEX('Back data'!$A$132:$BA$132,,MAX(IF('Back data'!$A$132:$BA$132&lt;&gt;"",COLUMN('Back data'!$A$132:$BA$132)))-N$6)/N119</f>
        <v>0.79159999999999997</v>
      </c>
      <c r="O120" s="11">
        <f t="array" ref="O120">INDEX('Back data'!$A$132:$BA$132,,MAX(IF('Back data'!$A$132:$BA$132&lt;&gt;"",COLUMN('Back data'!$A$132:$BA$132)))-O$6)/O119</f>
        <v>0.7923</v>
      </c>
      <c r="P120" s="11">
        <f t="array" ref="P120">INDEX('Back data'!$A$132:$BA$132,,MAX(IF('Back data'!$A$132:$BA$132&lt;&gt;"",COLUMN('Back data'!$A$132:$BA$132)))-P$6)/P119</f>
        <v>0.87470000000000003</v>
      </c>
    </row>
    <row r="121" spans="1:18" x14ac:dyDescent="0.25">
      <c r="A121" s="34" t="s">
        <v>47</v>
      </c>
      <c r="B121" s="42" t="s">
        <v>45</v>
      </c>
      <c r="C121" s="10" t="s">
        <v>40</v>
      </c>
      <c r="D121" s="11">
        <f t="array" ref="D121">+INDEX('Back data'!$A$133:$BA$133,,MAX(IF('Back data'!$A$133:$BA$133&lt;&gt;"",COLUMN('Back data'!$A$133:$BA$133)))-D$6)/D119</f>
        <v>8.7250554323725055E-2</v>
      </c>
      <c r="E121" s="11">
        <f t="array" ref="E121">+INDEX('Back data'!$A$133:$BA$133,,MAX(IF('Back data'!$A$133:$BA$133&lt;&gt;"",COLUMN('Back data'!$A$133:$BA$133)))-E$6)/E119</f>
        <v>9.873107747105965E-2</v>
      </c>
      <c r="F121" s="11">
        <f t="array" ref="F121">+INDEX('Back data'!$A$133:$BA$133,,MAX(IF('Back data'!$A$133:$BA$133&lt;&gt;"",COLUMN('Back data'!$A$133:$BA$133)))-F$6)/F119</f>
        <v>9.8516834470066039E-2</v>
      </c>
      <c r="G121" s="11">
        <f t="array" ref="G121">+INDEX('Back data'!$A$133:$BA$133,,MAX(IF('Back data'!$A$133:$BA$133&lt;&gt;"",COLUMN('Back data'!$A$133:$BA$133)))-G$6)/G119</f>
        <v>0.12</v>
      </c>
      <c r="H121" s="11">
        <f t="array" ref="H121">+INDEX('Back data'!$A$133:$BA$133,,MAX(IF('Back data'!$A$133:$BA$133&lt;&gt;"",COLUMN('Back data'!$A$133:$BA$133)))-H$6)/H119</f>
        <v>0.11505758260682381</v>
      </c>
      <c r="I121" s="11">
        <f t="array" ref="I121">+INDEX('Back data'!$A$133:$BA$133,,MAX(IF('Back data'!$A$133:$BA$133&lt;&gt;"",COLUMN('Back data'!$A$133:$BA$133)))-I$6)/I119</f>
        <v>8.1900000000000001E-2</v>
      </c>
      <c r="J121" s="11">
        <f t="array" ref="J121">+INDEX('Back data'!$A$133:$BA$133,,MAX(IF('Back data'!$A$133:$BA$133&lt;&gt;"",COLUMN('Back data'!$A$133:$BA$133)))-J$6)/J119</f>
        <v>0.1</v>
      </c>
      <c r="K121" s="11">
        <f t="array" ref="K121">+INDEX('Back data'!$A$133:$BA$133,,MAX(IF('Back data'!$A$133:$BA$133&lt;&gt;"",COLUMN('Back data'!$A$133:$BA$133)))-K$6)/K119</f>
        <v>0.1918</v>
      </c>
      <c r="L121" s="11">
        <f t="array" ref="L121">+INDEX('Back data'!$A$133:$BA$133,,MAX(IF('Back data'!$A$133:$BA$133&lt;&gt;"",COLUMN('Back data'!$A$133:$BA$133)))-L$6)/L119</f>
        <v>0.13269999999999998</v>
      </c>
      <c r="M121" s="11">
        <f t="array" ref="M121">+INDEX('Back data'!$A$133:$BA$133,,MAX(IF('Back data'!$A$133:$BA$133&lt;&gt;"",COLUMN('Back data'!$A$133:$BA$133)))-M$6)/M119</f>
        <v>0.13570000000000002</v>
      </c>
      <c r="N121" s="11">
        <f t="array" ref="N121">+INDEX('Back data'!$A$133:$BA$133,,MAX(IF('Back data'!$A$133:$BA$133&lt;&gt;"",COLUMN('Back data'!$A$133:$BA$133)))-N$6)/N119</f>
        <v>0.2084</v>
      </c>
      <c r="O121" s="11">
        <f t="array" ref="O121">+INDEX('Back data'!$A$133:$BA$133,,MAX(IF('Back data'!$A$133:$BA$133&lt;&gt;"",COLUMN('Back data'!$A$133:$BA$133)))-O$6)/O119</f>
        <v>0.2077</v>
      </c>
      <c r="P121" s="11">
        <f t="array" ref="P121">+INDEX('Back data'!$A$133:$BA$133,,MAX(IF('Back data'!$A$133:$BA$133&lt;&gt;"",COLUMN('Back data'!$A$133:$BA$133)))-P$6)/P119</f>
        <v>0.12529999999999999</v>
      </c>
      <c r="R121" s="56"/>
    </row>
    <row r="122" spans="1:18" x14ac:dyDescent="0.25">
      <c r="B122" s="43"/>
    </row>
    <row r="123" spans="1:18" x14ac:dyDescent="0.25">
      <c r="B123" s="43"/>
    </row>
    <row r="124" spans="1:18" x14ac:dyDescent="0.25">
      <c r="B124" s="43"/>
      <c r="C124" s="8" t="s">
        <v>37</v>
      </c>
      <c r="D124" s="9">
        <f t="array" ref="D124">INDEX('Back data'!$A$137:$BA$137,,MAX(IF('Back data'!$A$137:$BA$137&lt;&gt;"",COLUMN('Back data'!$A$137:$BA$137)))-D$6)+INDEX('Back data'!$A$138:$BA$138,,MAX(IF('Back data'!$A$138:$BA$138&lt;&gt;"",COLUMN('Back data'!$A$138:$BA$138)))-D$6)</f>
        <v>87.01</v>
      </c>
      <c r="E124" s="9">
        <f t="array" ref="E124">INDEX('Back data'!$A$137:$BA$137,,MAX(IF('Back data'!$A$137:$BA$137&lt;&gt;"",COLUMN('Back data'!$A$137:$BA$137)))-E$6)+INDEX('Back data'!$A$138:$BA$138,,MAX(IF('Back data'!$A$138:$BA$138&lt;&gt;"",COLUMN('Back data'!$A$138:$BA$138)))-E$6)</f>
        <v>87.22</v>
      </c>
      <c r="F124" s="9">
        <f t="array" ref="F124">INDEX('Back data'!$A$137:$BA$137,,MAX(IF('Back data'!$A$137:$BA$137&lt;&gt;"",COLUMN('Back data'!$A$137:$BA$137)))-F$6)+INDEX('Back data'!$A$138:$BA$138,,MAX(IF('Back data'!$A$138:$BA$138&lt;&gt;"",COLUMN('Back data'!$A$138:$BA$138)))-F$6)</f>
        <v>93.03</v>
      </c>
      <c r="G124" s="9">
        <f t="array" ref="G124">INDEX('Back data'!$A$137:$BA$137,,MAX(IF('Back data'!$A$137:$BA$137&lt;&gt;"",COLUMN('Back data'!$A$137:$BA$137)))-G$6)+INDEX('Back data'!$A$138:$BA$138,,MAX(IF('Back data'!$A$138:$BA$138&lt;&gt;"",COLUMN('Back data'!$A$138:$BA$138)))-G$6)</f>
        <v>95.33</v>
      </c>
      <c r="H124" s="9">
        <f t="array" ref="H124">INDEX('Back data'!$A$137:$BA$137,,MAX(IF('Back data'!$A$137:$BA$137&lt;&gt;"",COLUMN('Back data'!$A$137:$BA$137)))-H$6)+INDEX('Back data'!$A$138:$BA$138,,MAX(IF('Back data'!$A$138:$BA$138&lt;&gt;"",COLUMN('Back data'!$A$138:$BA$138)))-H$6)</f>
        <v>90.77</v>
      </c>
      <c r="I124" s="9">
        <f t="array" ref="I124">INDEX('Back data'!$A$137:$BA$137,,MAX(IF('Back data'!$A$137:$BA$137&lt;&gt;"",COLUMN('Back data'!$A$137:$BA$137)))-I$6)+INDEX('Back data'!$A$138:$BA$138,,MAX(IF('Back data'!$A$138:$BA$138&lt;&gt;"",COLUMN('Back data'!$A$138:$BA$138)))-I$6)</f>
        <v>100</v>
      </c>
      <c r="J124" s="9">
        <f t="array" ref="J124">INDEX('Back data'!$A$137:$BA$137,,MAX(IF('Back data'!$A$137:$BA$137&lt;&gt;"",COLUMN('Back data'!$A$137:$BA$137)))-J$6)+INDEX('Back data'!$A$138:$BA$138,,MAX(IF('Back data'!$A$138:$BA$138&lt;&gt;"",COLUMN('Back data'!$A$138:$BA$138)))-J$6)</f>
        <v>100</v>
      </c>
      <c r="K124" s="9">
        <f t="array" ref="K124">INDEX('Back data'!$A$137:$BA$137,,MAX(IF('Back data'!$A$137:$BA$137&lt;&gt;"",COLUMN('Back data'!$A$137:$BA$137)))-K$6)+INDEX('Back data'!$A$138:$BA$138,,MAX(IF('Back data'!$A$138:$BA$138&lt;&gt;"",COLUMN('Back data'!$A$138:$BA$138)))-K$6)</f>
        <v>100</v>
      </c>
      <c r="L124" s="9">
        <f t="array" ref="L124">INDEX('Back data'!$A$137:$BA$137,,MAX(IF('Back data'!$A$137:$BA$137&lt;&gt;"",COLUMN('Back data'!$A$137:$BA$137)))-L$6)+INDEX('Back data'!$A$138:$BA$138,,MAX(IF('Back data'!$A$138:$BA$138&lt;&gt;"",COLUMN('Back data'!$A$138:$BA$138)))-L$6)</f>
        <v>100</v>
      </c>
      <c r="M124" s="9">
        <f t="array" ref="M124">INDEX('Back data'!$A$137:$BA$137,,MAX(IF('Back data'!$A$137:$BA$137&lt;&gt;"",COLUMN('Back data'!$A$137:$BA$137)))-M$6)+INDEX('Back data'!$A$138:$BA$138,,MAX(IF('Back data'!$A$138:$BA$138&lt;&gt;"",COLUMN('Back data'!$A$138:$BA$138)))-M$6)</f>
        <v>100</v>
      </c>
      <c r="N124" s="9">
        <f t="array" ref="N124">INDEX('Back data'!$A$137:$BA$137,,MAX(IF('Back data'!$A$137:$BA$137&lt;&gt;"",COLUMN('Back data'!$A$137:$BA$137)))-N$6)+INDEX('Back data'!$A$138:$BA$138,,MAX(IF('Back data'!$A$138:$BA$138&lt;&gt;"",COLUMN('Back data'!$A$138:$BA$138)))-N$6)</f>
        <v>100</v>
      </c>
      <c r="O124" s="9">
        <f t="array" ref="O124">INDEX('Back data'!$A$137:$BA$137,,MAX(IF('Back data'!$A$137:$BA$137&lt;&gt;"",COLUMN('Back data'!$A$137:$BA$137)))-O$6)+INDEX('Back data'!$A$138:$BA$138,,MAX(IF('Back data'!$A$138:$BA$138&lt;&gt;"",COLUMN('Back data'!$A$138:$BA$138)))-O$6)</f>
        <v>100</v>
      </c>
      <c r="P124" s="9">
        <f t="array" ref="P124">INDEX('Back data'!$A$137:$BA$137,,MAX(IF('Back data'!$A$137:$BA$137&lt;&gt;"",COLUMN('Back data'!$A$137:$BA$137)))-P$6)+INDEX('Back data'!$A$138:$BA$138,,MAX(IF('Back data'!$A$138:$BA$138&lt;&gt;"",COLUMN('Back data'!$A$138:$BA$138)))-P$6)</f>
        <v>100</v>
      </c>
    </row>
    <row r="125" spans="1:18" x14ac:dyDescent="0.25">
      <c r="A125" s="34" t="s">
        <v>47</v>
      </c>
      <c r="B125" s="44" t="s">
        <v>41</v>
      </c>
      <c r="C125" s="10" t="s">
        <v>39</v>
      </c>
      <c r="D125" s="11">
        <f t="array" ref="D125">INDEX('Back data'!$A$137:$BA$137,,MAX(IF('Back data'!$A$137:$BA$137&lt;&gt;"",COLUMN('Back data'!$A$137:$BA$137)))-D$6)/D124</f>
        <v>0.78002528445006325</v>
      </c>
      <c r="E125" s="11">
        <f t="array" ref="E125">INDEX('Back data'!$A$137:$BA$137,,MAX(IF('Back data'!$A$137:$BA$137&lt;&gt;"",COLUMN('Back data'!$A$137:$BA$137)))-E$6)/E124</f>
        <v>0.7247191011235955</v>
      </c>
      <c r="F125" s="11">
        <f t="array" ref="F125">INDEX('Back data'!$A$137:$BA$137,,MAX(IF('Back data'!$A$137:$BA$137&lt;&gt;"",COLUMN('Back data'!$A$137:$BA$137)))-F$6)/F124</f>
        <v>0.7526604321186714</v>
      </c>
      <c r="G125" s="11">
        <f t="array" ref="G125">INDEX('Back data'!$A$137:$BA$137,,MAX(IF('Back data'!$A$137:$BA$137&lt;&gt;"",COLUMN('Back data'!$A$137:$BA$137)))-G$6)/G124</f>
        <v>0.69673764816951644</v>
      </c>
      <c r="H125" s="11">
        <f t="array" ref="H125">INDEX('Back data'!$A$137:$BA$137,,MAX(IF('Back data'!$A$137:$BA$137&lt;&gt;"",COLUMN('Back data'!$A$137:$BA$137)))-H$6)/H124</f>
        <v>0.76776467996033937</v>
      </c>
      <c r="I125" s="11">
        <f t="array" ref="I125">INDEX('Back data'!$A$137:$BA$137,,MAX(IF('Back data'!$A$137:$BA$137&lt;&gt;"",COLUMN('Back data'!$A$137:$BA$137)))-I$6)/I124</f>
        <v>0.74040000000000006</v>
      </c>
      <c r="J125" s="11">
        <f t="array" ref="J125">INDEX('Back data'!$A$137:$BA$137,,MAX(IF('Back data'!$A$137:$BA$137&lt;&gt;"",COLUMN('Back data'!$A$137:$BA$137)))-J$6)/J124</f>
        <v>0.78500000000000003</v>
      </c>
      <c r="K125" s="11">
        <f t="array" ref="K125">INDEX('Back data'!$A$137:$BA$137,,MAX(IF('Back data'!$A$137:$BA$137&lt;&gt;"",COLUMN('Back data'!$A$137:$BA$137)))-K$6)/K124</f>
        <v>0.60640000000000005</v>
      </c>
      <c r="L125" s="11">
        <f t="array" ref="L125">INDEX('Back data'!$A$137:$BA$137,,MAX(IF('Back data'!$A$137:$BA$137&lt;&gt;"",COLUMN('Back data'!$A$137:$BA$137)))-L$6)/L124</f>
        <v>0.75540000000000007</v>
      </c>
      <c r="M125" s="11">
        <f t="array" ref="M125">INDEX('Back data'!$A$137:$BA$137,,MAX(IF('Back data'!$A$137:$BA$137&lt;&gt;"",COLUMN('Back data'!$A$137:$BA$137)))-M$6)/M124</f>
        <v>0.69720000000000004</v>
      </c>
      <c r="N125" s="11">
        <f t="array" ref="N125">INDEX('Back data'!$A$137:$BA$137,,MAX(IF('Back data'!$A$137:$BA$137&lt;&gt;"",COLUMN('Back data'!$A$137:$BA$137)))-N$6)/N124</f>
        <v>0.54349999999999998</v>
      </c>
      <c r="O125" s="11">
        <f t="array" ref="O125">INDEX('Back data'!$A$137:$BA$137,,MAX(IF('Back data'!$A$137:$BA$137&lt;&gt;"",COLUMN('Back data'!$A$137:$BA$137)))-O$6)/O124</f>
        <v>0.54320000000000002</v>
      </c>
      <c r="P125" s="11">
        <f t="array" ref="P125">INDEX('Back data'!$A$137:$BA$137,,MAX(IF('Back data'!$A$137:$BA$137&lt;&gt;"",COLUMN('Back data'!$A$137:$BA$137)))-P$6)/P124</f>
        <v>0.75029999999999997</v>
      </c>
    </row>
    <row r="126" spans="1:18" x14ac:dyDescent="0.25">
      <c r="A126" s="34" t="s">
        <v>47</v>
      </c>
      <c r="B126" s="44" t="s">
        <v>41</v>
      </c>
      <c r="C126" s="10" t="s">
        <v>40</v>
      </c>
      <c r="D126" s="11">
        <f t="array" ref="D126">+INDEX('Back data'!$A$138:$BA$138,,MAX(IF('Back data'!$A$138:$BA$138&lt;&gt;"",COLUMN('Back data'!$A$138:$BA$138)))-D$6)/D124</f>
        <v>0.21997471554993678</v>
      </c>
      <c r="E126" s="11">
        <f t="array" ref="E126">+INDEX('Back data'!$A$138:$BA$138,,MAX(IF('Back data'!$A$138:$BA$138&lt;&gt;"",COLUMN('Back data'!$A$138:$BA$138)))-E$6)/E124</f>
        <v>0.2752808988764045</v>
      </c>
      <c r="F126" s="11">
        <f t="array" ref="F126">+INDEX('Back data'!$A$138:$BA$138,,MAX(IF('Back data'!$A$138:$BA$138&lt;&gt;"",COLUMN('Back data'!$A$138:$BA$138)))-F$6)/F124</f>
        <v>0.2473395678813286</v>
      </c>
      <c r="G126" s="11">
        <f t="array" ref="G126">+INDEX('Back data'!$A$138:$BA$138,,MAX(IF('Back data'!$A$138:$BA$138&lt;&gt;"",COLUMN('Back data'!$A$138:$BA$138)))-G$6)/G124</f>
        <v>0.30326235183048361</v>
      </c>
      <c r="H126" s="11">
        <f t="array" ref="H126">+INDEX('Back data'!$A$138:$BA$138,,MAX(IF('Back data'!$A$138:$BA$138&lt;&gt;"",COLUMN('Back data'!$A$138:$BA$138)))-H$6)/H124</f>
        <v>0.23223532003966066</v>
      </c>
      <c r="I126" s="11">
        <f t="array" ref="I126">+INDEX('Back data'!$A$138:$BA$138,,MAX(IF('Back data'!$A$138:$BA$138&lt;&gt;"",COLUMN('Back data'!$A$138:$BA$138)))-I$6)/I124</f>
        <v>0.2596</v>
      </c>
      <c r="J126" s="11">
        <f t="array" ref="J126">+INDEX('Back data'!$A$138:$BA$138,,MAX(IF('Back data'!$A$138:$BA$138&lt;&gt;"",COLUMN('Back data'!$A$138:$BA$138)))-J$6)/J124</f>
        <v>0.215</v>
      </c>
      <c r="K126" s="11">
        <f t="array" ref="K126">+INDEX('Back data'!$A$138:$BA$138,,MAX(IF('Back data'!$A$138:$BA$138&lt;&gt;"",COLUMN('Back data'!$A$138:$BA$138)))-K$6)/K124</f>
        <v>0.39360000000000001</v>
      </c>
      <c r="L126" s="11">
        <f t="array" ref="L126">+INDEX('Back data'!$A$138:$BA$138,,MAX(IF('Back data'!$A$138:$BA$138&lt;&gt;"",COLUMN('Back data'!$A$138:$BA$138)))-L$6)/L124</f>
        <v>0.24460000000000001</v>
      </c>
      <c r="M126" s="11">
        <f t="array" ref="M126">+INDEX('Back data'!$A$138:$BA$138,,MAX(IF('Back data'!$A$138:$BA$138&lt;&gt;"",COLUMN('Back data'!$A$138:$BA$138)))-M$6)/M124</f>
        <v>0.30280000000000001</v>
      </c>
      <c r="N126" s="11">
        <f t="array" ref="N126">+INDEX('Back data'!$A$138:$BA$138,,MAX(IF('Back data'!$A$138:$BA$138&lt;&gt;"",COLUMN('Back data'!$A$138:$BA$138)))-N$6)/N124</f>
        <v>0.45649999999999996</v>
      </c>
      <c r="O126" s="11">
        <f t="array" ref="O126">+INDEX('Back data'!$A$138:$BA$138,,MAX(IF('Back data'!$A$138:$BA$138&lt;&gt;"",COLUMN('Back data'!$A$138:$BA$138)))-O$6)/O124</f>
        <v>0.45679999999999998</v>
      </c>
      <c r="P126" s="11">
        <f t="array" ref="P126">+INDEX('Back data'!$A$138:$BA$138,,MAX(IF('Back data'!$A$138:$BA$138&lt;&gt;"",COLUMN('Back data'!$A$138:$BA$138)))-P$6)/P124</f>
        <v>0.24969999999999998</v>
      </c>
      <c r="R126" s="56"/>
    </row>
    <row r="127" spans="1:18" x14ac:dyDescent="0.25">
      <c r="B127" s="43"/>
    </row>
    <row r="128" spans="1:18" x14ac:dyDescent="0.25">
      <c r="B128" s="43"/>
    </row>
    <row r="129" spans="1:18" x14ac:dyDescent="0.25">
      <c r="B129" s="43"/>
      <c r="C129" s="8" t="s">
        <v>37</v>
      </c>
      <c r="D129" s="9">
        <f t="array" ref="D129">INDEX('Back data'!$A$142:$BA$142,,MAX(IF('Back data'!$A$142:$BA$142&lt;&gt;"",COLUMN('Back data'!$A$142:$BA$142)))-D$6)+INDEX('Back data'!$A$143:$BA$143,,MAX(IF('Back data'!$A$143:$BA$143&lt;&gt;"",COLUMN('Back data'!$A$143:$BA$143)))-D$6)</f>
        <v>91.6</v>
      </c>
      <c r="E129" s="9">
        <f t="array" ref="E129">INDEX('Back data'!$A$142:$BA$142,,MAX(IF('Back data'!$A$142:$BA$142&lt;&gt;"",COLUMN('Back data'!$A$142:$BA$142)))-E$6)+INDEX('Back data'!$A$143:$BA$143,,MAX(IF('Back data'!$A$143:$BA$143&lt;&gt;"",COLUMN('Back data'!$A$143:$BA$143)))-E$6)</f>
        <v>90.87</v>
      </c>
      <c r="F129" s="9">
        <f t="array" ref="F129">INDEX('Back data'!$A$142:$BA$142,,MAX(IF('Back data'!$A$142:$BA$142&lt;&gt;"",COLUMN('Back data'!$A$142:$BA$142)))-F$6)+INDEX('Back data'!$A$143:$BA$143,,MAX(IF('Back data'!$A$143:$BA$143&lt;&gt;"",COLUMN('Back data'!$A$143:$BA$143)))-F$6)</f>
        <v>92.69</v>
      </c>
      <c r="G129" s="9">
        <f t="array" ref="G129">INDEX('Back data'!$A$142:$BA$142,,MAX(IF('Back data'!$A$142:$BA$142&lt;&gt;"",COLUMN('Back data'!$A$142:$BA$142)))-G$6)+INDEX('Back data'!$A$143:$BA$143,,MAX(IF('Back data'!$A$143:$BA$143&lt;&gt;"",COLUMN('Back data'!$A$143:$BA$143)))-G$6)</f>
        <v>95.01</v>
      </c>
      <c r="H129" s="9">
        <f t="array" ref="H129">INDEX('Back data'!$A$142:$BA$142,,MAX(IF('Back data'!$A$142:$BA$142&lt;&gt;"",COLUMN('Back data'!$A$142:$BA$142)))-H$6)+INDEX('Back data'!$A$143:$BA$143,,MAX(IF('Back data'!$A$143:$BA$143&lt;&gt;"",COLUMN('Back data'!$A$143:$BA$143)))-H$6)</f>
        <v>94.95</v>
      </c>
      <c r="I129" s="9">
        <f t="array" ref="I129">INDEX('Back data'!$A$142:$BA$142,,MAX(IF('Back data'!$A$142:$BA$142&lt;&gt;"",COLUMN('Back data'!$A$142:$BA$142)))-I$6)+INDEX('Back data'!$A$143:$BA$143,,MAX(IF('Back data'!$A$143:$BA$143&lt;&gt;"",COLUMN('Back data'!$A$143:$BA$143)))-I$6)</f>
        <v>100</v>
      </c>
      <c r="J129" s="9">
        <f t="array" ref="J129">INDEX('Back data'!$A$142:$BA$142,,MAX(IF('Back data'!$A$142:$BA$142&lt;&gt;"",COLUMN('Back data'!$A$142:$BA$142)))-J$6)+INDEX('Back data'!$A$143:$BA$143,,MAX(IF('Back data'!$A$143:$BA$143&lt;&gt;"",COLUMN('Back data'!$A$143:$BA$143)))-J$6)</f>
        <v>100</v>
      </c>
      <c r="K129" s="9">
        <f t="array" ref="K129">INDEX('Back data'!$A$142:$BA$142,,MAX(IF('Back data'!$A$142:$BA$142&lt;&gt;"",COLUMN('Back data'!$A$142:$BA$142)))-K$6)+INDEX('Back data'!$A$143:$BA$143,,MAX(IF('Back data'!$A$143:$BA$143&lt;&gt;"",COLUMN('Back data'!$A$143:$BA$143)))-K$6)</f>
        <v>100</v>
      </c>
      <c r="L129" s="9">
        <f t="array" ref="L129">INDEX('Back data'!$A$142:$BA$142,,MAX(IF('Back data'!$A$142:$BA$142&lt;&gt;"",COLUMN('Back data'!$A$142:$BA$142)))-L$6)+INDEX('Back data'!$A$143:$BA$143,,MAX(IF('Back data'!$A$143:$BA$143&lt;&gt;"",COLUMN('Back data'!$A$143:$BA$143)))-L$6)</f>
        <v>100</v>
      </c>
      <c r="M129" s="9">
        <f t="array" ref="M129">INDEX('Back data'!$A$142:$BA$142,,MAX(IF('Back data'!$A$142:$BA$142&lt;&gt;"",COLUMN('Back data'!$A$142:$BA$142)))-M$6)+INDEX('Back data'!$A$143:$BA$143,,MAX(IF('Back data'!$A$143:$BA$143&lt;&gt;"",COLUMN('Back data'!$A$143:$BA$143)))-M$6)</f>
        <v>100</v>
      </c>
      <c r="N129" s="9">
        <f t="array" ref="N129">INDEX('Back data'!$A$142:$BA$142,,MAX(IF('Back data'!$A$142:$BA$142&lt;&gt;"",COLUMN('Back data'!$A$142:$BA$142)))-N$6)+INDEX('Back data'!$A$143:$BA$143,,MAX(IF('Back data'!$A$143:$BA$143&lt;&gt;"",COLUMN('Back data'!$A$143:$BA$143)))-N$6)</f>
        <v>100</v>
      </c>
      <c r="O129" s="9">
        <f t="array" ref="O129">INDEX('Back data'!$A$142:$BA$142,,MAX(IF('Back data'!$A$142:$BA$142&lt;&gt;"",COLUMN('Back data'!$A$142:$BA$142)))-O$6)+INDEX('Back data'!$A$143:$BA$143,,MAX(IF('Back data'!$A$143:$BA$143&lt;&gt;"",COLUMN('Back data'!$A$143:$BA$143)))-O$6)</f>
        <v>100</v>
      </c>
      <c r="P129" s="9">
        <f t="array" ref="P129">INDEX('Back data'!$A$142:$BA$142,,MAX(IF('Back data'!$A$142:$BA$142&lt;&gt;"",COLUMN('Back data'!$A$142:$BA$142)))-P$6)+INDEX('Back data'!$A$143:$BA$143,,MAX(IF('Back data'!$A$143:$BA$143&lt;&gt;"",COLUMN('Back data'!$A$143:$BA$143)))-P$6)</f>
        <v>100</v>
      </c>
    </row>
    <row r="130" spans="1:18" x14ac:dyDescent="0.25">
      <c r="A130" s="34" t="s">
        <v>47</v>
      </c>
      <c r="B130" s="44" t="s">
        <v>42</v>
      </c>
      <c r="C130" s="10" t="s">
        <v>39</v>
      </c>
      <c r="D130" s="11">
        <f t="array" ref="D130">INDEX('Back data'!$A$142:$BA$142,,MAX(IF('Back data'!$A$142:$BA$142&lt;&gt;"",COLUMN('Back data'!$A$142:$BA$142)))-D$6)/D129</f>
        <v>0.97401746724890836</v>
      </c>
      <c r="E130" s="11">
        <f t="array" ref="E130">INDEX('Back data'!$A$142:$BA$142,,MAX(IF('Back data'!$A$142:$BA$142&lt;&gt;"",COLUMN('Back data'!$A$142:$BA$142)))-E$6)/E129</f>
        <v>0.97556949488279965</v>
      </c>
      <c r="F130" s="11">
        <f t="array" ref="F130">INDEX('Back data'!$A$142:$BA$142,,MAX(IF('Back data'!$A$142:$BA$142&lt;&gt;"",COLUMN('Back data'!$A$142:$BA$142)))-F$6)/F129</f>
        <v>0.98662207357859533</v>
      </c>
      <c r="G130" s="11">
        <f t="array" ref="G130">INDEX('Back data'!$A$142:$BA$142,,MAX(IF('Back data'!$A$142:$BA$142&lt;&gt;"",COLUMN('Back data'!$A$142:$BA$142)))-G$6)/G129</f>
        <v>0.99052731291442997</v>
      </c>
      <c r="H130" s="11">
        <f t="array" ref="H130">INDEX('Back data'!$A$142:$BA$142,,MAX(IF('Back data'!$A$142:$BA$142&lt;&gt;"",COLUMN('Back data'!$A$142:$BA$142)))-H$6)/H129</f>
        <v>0.96408636124275937</v>
      </c>
      <c r="I130" s="11">
        <f t="array" ref="I130">INDEX('Back data'!$A$142:$BA$142,,MAX(IF('Back data'!$A$142:$BA$142&lt;&gt;"",COLUMN('Back data'!$A$142:$BA$142)))-I$6)/I129</f>
        <v>0.99580000000000002</v>
      </c>
      <c r="J130" s="11">
        <f t="array" ref="J130">INDEX('Back data'!$A$142:$BA$142,,MAX(IF('Back data'!$A$142:$BA$142&lt;&gt;"",COLUMN('Back data'!$A$142:$BA$142)))-J$6)/J129</f>
        <v>0.97819999999999996</v>
      </c>
      <c r="K130" s="11">
        <f t="array" ref="K130">INDEX('Back data'!$A$142:$BA$142,,MAX(IF('Back data'!$A$142:$BA$142&lt;&gt;"",COLUMN('Back data'!$A$142:$BA$142)))-K$6)/K129</f>
        <v>0.9889</v>
      </c>
      <c r="L130" s="11">
        <f t="array" ref="L130">INDEX('Back data'!$A$142:$BA$142,,MAX(IF('Back data'!$A$142:$BA$142&lt;&gt;"",COLUMN('Back data'!$A$142:$BA$142)))-L$6)/L129</f>
        <v>0.97680000000000011</v>
      </c>
      <c r="M130" s="11">
        <f t="array" ref="M130">INDEX('Back data'!$A$142:$BA$142,,MAX(IF('Back data'!$A$142:$BA$142&lt;&gt;"",COLUMN('Back data'!$A$142:$BA$142)))-M$6)/M129</f>
        <v>0.95669999999999999</v>
      </c>
      <c r="N130" s="11">
        <f t="array" ref="N130">INDEX('Back data'!$A$142:$BA$142,,MAX(IF('Back data'!$A$142:$BA$142&lt;&gt;"",COLUMN('Back data'!$A$142:$BA$142)))-N$6)/N129</f>
        <v>0.95909999999999995</v>
      </c>
      <c r="O130" s="11">
        <f t="array" ref="O130">INDEX('Back data'!$A$142:$BA$142,,MAX(IF('Back data'!$A$142:$BA$142&lt;&gt;"",COLUMN('Back data'!$A$142:$BA$142)))-O$6)/O129</f>
        <v>0.96409999999999996</v>
      </c>
      <c r="P130" s="11">
        <f t="array" ref="P130">INDEX('Back data'!$A$142:$BA$142,,MAX(IF('Back data'!$A$142:$BA$142&lt;&gt;"",COLUMN('Back data'!$A$142:$BA$142)))-P$6)/P129</f>
        <v>0.98309999999999997</v>
      </c>
    </row>
    <row r="131" spans="1:18" x14ac:dyDescent="0.25">
      <c r="A131" s="34" t="s">
        <v>47</v>
      </c>
      <c r="B131" s="44" t="s">
        <v>42</v>
      </c>
      <c r="C131" s="28" t="s">
        <v>40</v>
      </c>
      <c r="D131" s="29">
        <f t="array" ref="D131">+INDEX('Back data'!$A$143:$BA$143,,MAX(IF('Back data'!$A$143:$BA$143&lt;&gt;"",COLUMN('Back data'!$A$143:$BA$143)))-D$6)/D129</f>
        <v>2.5982532751091702E-2</v>
      </c>
      <c r="E131" s="29">
        <f t="array" ref="E131">+INDEX('Back data'!$A$143:$BA$143,,MAX(IF('Back data'!$A$143:$BA$143&lt;&gt;"",COLUMN('Back data'!$A$143:$BA$143)))-E$6)/E129</f>
        <v>2.4430505117200397E-2</v>
      </c>
      <c r="F131" s="29">
        <f t="array" ref="F131">+INDEX('Back data'!$A$143:$BA$143,,MAX(IF('Back data'!$A$143:$BA$143&lt;&gt;"",COLUMN('Back data'!$A$143:$BA$143)))-F$6)/F129</f>
        <v>1.3377926421404682E-2</v>
      </c>
      <c r="G131" s="29">
        <f t="array" ref="G131">+INDEX('Back data'!$A$143:$BA$143,,MAX(IF('Back data'!$A$143:$BA$143&lt;&gt;"",COLUMN('Back data'!$A$143:$BA$143)))-G$6)/G129</f>
        <v>9.4726870855699405E-3</v>
      </c>
      <c r="H131" s="29">
        <f t="array" ref="H131">+INDEX('Back data'!$A$143:$BA$143,,MAX(IF('Back data'!$A$143:$BA$143&lt;&gt;"",COLUMN('Back data'!$A$143:$BA$143)))-H$6)/H129</f>
        <v>3.5913638757240657E-2</v>
      </c>
      <c r="I131" s="29">
        <f t="array" ref="I131">+INDEX('Back data'!$A$143:$BA$143,,MAX(IF('Back data'!$A$143:$BA$143&lt;&gt;"",COLUMN('Back data'!$A$143:$BA$143)))-I$6)/I129</f>
        <v>4.1999999999999997E-3</v>
      </c>
      <c r="J131" s="29">
        <f t="array" ref="J131">+INDEX('Back data'!$A$143:$BA$143,,MAX(IF('Back data'!$A$143:$BA$143&lt;&gt;"",COLUMN('Back data'!$A$143:$BA$143)))-J$6)/J129</f>
        <v>2.18E-2</v>
      </c>
      <c r="K131" s="29">
        <f t="array" ref="K131">+INDEX('Back data'!$A$143:$BA$143,,MAX(IF('Back data'!$A$143:$BA$143&lt;&gt;"",COLUMN('Back data'!$A$143:$BA$143)))-K$6)/K129</f>
        <v>1.11E-2</v>
      </c>
      <c r="L131" s="29">
        <f t="array" ref="L131">+INDEX('Back data'!$A$143:$BA$143,,MAX(IF('Back data'!$A$143:$BA$143&lt;&gt;"",COLUMN('Back data'!$A$143:$BA$143)))-L$6)/L129</f>
        <v>2.3199999999999998E-2</v>
      </c>
      <c r="M131" s="29">
        <f t="array" ref="M131">+INDEX('Back data'!$A$143:$BA$143,,MAX(IF('Back data'!$A$143:$BA$143&lt;&gt;"",COLUMN('Back data'!$A$143:$BA$143)))-M$6)/M129</f>
        <v>4.3299999999999998E-2</v>
      </c>
      <c r="N131" s="29">
        <f t="array" ref="N131">+INDEX('Back data'!$A$143:$BA$143,,MAX(IF('Back data'!$A$143:$BA$143&lt;&gt;"",COLUMN('Back data'!$A$143:$BA$143)))-N$6)/N129</f>
        <v>4.0899999999999999E-2</v>
      </c>
      <c r="O131" s="29">
        <f t="array" ref="O131">+INDEX('Back data'!$A$143:$BA$143,,MAX(IF('Back data'!$A$143:$BA$143&lt;&gt;"",COLUMN('Back data'!$A$143:$BA$143)))-O$6)/O129</f>
        <v>3.5900000000000001E-2</v>
      </c>
      <c r="P131" s="29">
        <f t="array" ref="P131">+INDEX('Back data'!$A$143:$BA$143,,MAX(IF('Back data'!$A$143:$BA$143&lt;&gt;"",COLUMN('Back data'!$A$143:$BA$143)))-P$6)/P129</f>
        <v>1.6899999999999998E-2</v>
      </c>
      <c r="R131" s="56"/>
    </row>
    <row r="132" spans="1:18" x14ac:dyDescent="0.25">
      <c r="A132" s="30"/>
      <c r="B132" s="44"/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</row>
    <row r="133" spans="1:18" x14ac:dyDescent="0.25">
      <c r="A133" s="30"/>
      <c r="B133" s="44"/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</row>
    <row r="134" spans="1:18" x14ac:dyDescent="0.25">
      <c r="B134" s="43"/>
      <c r="C134" s="8" t="s">
        <v>37</v>
      </c>
      <c r="D134" s="9">
        <f t="array" ref="D134">INDEX('Back data'!$A$332:$BA$332,,MAX(IF('Back data'!$A$332:$BA$332&lt;&gt;"",COLUMN('Back data'!$A$332:$BA$332)))-D$6)+INDEX('Back data'!$A$333:$BA$333,,MAX(IF('Back data'!$A$333:$BA$333&lt;&gt;"",COLUMN('Back data'!$A$333:$BA$333)))-D$6)</f>
        <v>90.8</v>
      </c>
      <c r="E134" s="9">
        <f t="array" ref="E134">INDEX('Back data'!$A$332:$BA$332,,MAX(IF('Back data'!$A$332:$BA$332&lt;&gt;"",COLUMN('Back data'!$A$332:$BA$332)))-E$6)+INDEX('Back data'!$A$333:$BA$333,,MAX(IF('Back data'!$A$333:$BA$333&lt;&gt;"",COLUMN('Back data'!$A$333:$BA$333)))-E$6)</f>
        <v>89.539999999999992</v>
      </c>
      <c r="F134" s="9">
        <f t="array" ref="F134">INDEX('Back data'!$A$332:$BA$332,,MAX(IF('Back data'!$A$332:$BA$332&lt;&gt;"",COLUMN('Back data'!$A$332:$BA$332)))-F$6)+INDEX('Back data'!$A$333:$BA$333,,MAX(IF('Back data'!$A$333:$BA$333&lt;&gt;"",COLUMN('Back data'!$A$333:$BA$333)))-F$6)</f>
        <v>93.38</v>
      </c>
      <c r="G134" s="9">
        <f t="array" ref="G134">INDEX('Back data'!$A$332:$BA$332,,MAX(IF('Back data'!$A$332:$BA$332&lt;&gt;"",COLUMN('Back data'!$A$332:$BA$332)))-G$6)+INDEX('Back data'!$A$333:$BA$333,,MAX(IF('Back data'!$A$333:$BA$333&lt;&gt;"",COLUMN('Back data'!$A$333:$BA$333)))-G$6)</f>
        <v>95.45</v>
      </c>
      <c r="H134" s="9">
        <f t="array" ref="H134">INDEX('Back data'!$A$332:$BA$332,,MAX(IF('Back data'!$A$332:$BA$332&lt;&gt;"",COLUMN('Back data'!$A$332:$BA$332)))-H$6)+INDEX('Back data'!$A$333:$BA$333,,MAX(IF('Back data'!$A$333:$BA$333&lt;&gt;"",COLUMN('Back data'!$A$333:$BA$333)))-H$6)</f>
        <v>85.73</v>
      </c>
      <c r="I134" s="9">
        <f t="array" ref="I134">INDEX('Back data'!$A$332:$BA$332,,MAX(IF('Back data'!$A$332:$BA$332&lt;&gt;"",COLUMN('Back data'!$A$332:$BA$332)))-I$6)+INDEX('Back data'!$A$333:$BA$333,,MAX(IF('Back data'!$A$333:$BA$333&lt;&gt;"",COLUMN('Back data'!$A$333:$BA$333)))-I$6)</f>
        <v>100</v>
      </c>
      <c r="J134" s="9">
        <f t="array" ref="J134">INDEX('Back data'!$A$332:$BA$332,,MAX(IF('Back data'!$A$332:$BA$332&lt;&gt;"",COLUMN('Back data'!$A$332:$BA$332)))-J$6)+INDEX('Back data'!$A$333:$BA$333,,MAX(IF('Back data'!$A$333:$BA$333&lt;&gt;"",COLUMN('Back data'!$A$333:$BA$333)))-J$6)</f>
        <v>100</v>
      </c>
      <c r="K134" s="9">
        <f t="array" ref="K134">INDEX('Back data'!$A$332:$BA$332,,MAX(IF('Back data'!$A$332:$BA$332&lt;&gt;"",COLUMN('Back data'!$A$332:$BA$332)))-K$6)+INDEX('Back data'!$A$333:$BA$333,,MAX(IF('Back data'!$A$333:$BA$333&lt;&gt;"",COLUMN('Back data'!$A$333:$BA$333)))-K$6)</f>
        <v>100</v>
      </c>
      <c r="L134" s="9">
        <f t="array" ref="L134">INDEX('Back data'!$A$332:$BA$332,,MAX(IF('Back data'!$A$332:$BA$332&lt;&gt;"",COLUMN('Back data'!$A$332:$BA$332)))-L$6)+INDEX('Back data'!$A$333:$BA$333,,MAX(IF('Back data'!$A$333:$BA$333&lt;&gt;"",COLUMN('Back data'!$A$333:$BA$333)))-L$6)</f>
        <v>100</v>
      </c>
      <c r="M134" s="9">
        <f t="array" ref="M134">INDEX('Back data'!$A$332:$BA$332,,MAX(IF('Back data'!$A$332:$BA$332&lt;&gt;"",COLUMN('Back data'!$A$332:$BA$332)))-M$6)+INDEX('Back data'!$A$333:$BA$333,,MAX(IF('Back data'!$A$333:$BA$333&lt;&gt;"",COLUMN('Back data'!$A$333:$BA$333)))-M$6)</f>
        <v>100</v>
      </c>
      <c r="N134" s="9">
        <f t="array" ref="N134">INDEX('Back data'!$A$332:$BA$332,,MAX(IF('Back data'!$A$332:$BA$332&lt;&gt;"",COLUMN('Back data'!$A$332:$BA$332)))-N$6)+INDEX('Back data'!$A$333:$BA$333,,MAX(IF('Back data'!$A$333:$BA$333&lt;&gt;"",COLUMN('Back data'!$A$333:$BA$333)))-N$6)</f>
        <v>100</v>
      </c>
      <c r="O134" s="9">
        <f t="array" ref="O134">INDEX('Back data'!$A$332:$BA$332,,MAX(IF('Back data'!$A$332:$BA$332&lt;&gt;"",COLUMN('Back data'!$A$332:$BA$332)))-O$6)+INDEX('Back data'!$A$333:$BA$333,,MAX(IF('Back data'!$A$333:$BA$333&lt;&gt;"",COLUMN('Back data'!$A$333:$BA$333)))-O$6)</f>
        <v>100</v>
      </c>
      <c r="P134" s="9">
        <f t="array" ref="P134">INDEX('Back data'!$A$332:$BA$332,,MAX(IF('Back data'!$A$332:$BA$332&lt;&gt;"",COLUMN('Back data'!$A$332:$BA$332)))-P$6)+INDEX('Back data'!$A$333:$BA$333,,MAX(IF('Back data'!$A$333:$BA$333&lt;&gt;"",COLUMN('Back data'!$A$333:$BA$333)))-P$6)</f>
        <v>100</v>
      </c>
    </row>
    <row r="135" spans="1:18" x14ac:dyDescent="0.25">
      <c r="A135" s="34" t="s">
        <v>47</v>
      </c>
      <c r="B135" s="44" t="s">
        <v>27</v>
      </c>
      <c r="C135" s="10" t="s">
        <v>39</v>
      </c>
      <c r="D135" s="11">
        <f t="array" ref="D135">INDEX('Back data'!$A$332:$BA$332,,MAX(IF('Back data'!$A$332:$BA$332&lt;&gt;"",COLUMN('Back data'!$A$332:$BA$332)))-D$6)/D134</f>
        <v>0.88006607929515412</v>
      </c>
      <c r="E135" s="11">
        <f t="array" ref="E135">INDEX('Back data'!$A$332:$BA$332,,MAX(IF('Back data'!$A$332:$BA$332&lt;&gt;"",COLUMN('Back data'!$A$332:$BA$332)))-E$6)/E134</f>
        <v>0.79785570694661612</v>
      </c>
      <c r="F135" s="11">
        <f t="array" ref="F135">INDEX('Back data'!$A$332:$BA$332,,MAX(IF('Back data'!$A$332:$BA$332&lt;&gt;"",COLUMN('Back data'!$A$332:$BA$332)))-F$6)/F134</f>
        <v>0.7931034482758621</v>
      </c>
      <c r="G135" s="11">
        <f t="array" ref="G135">INDEX('Back data'!$A$332:$BA$332,,MAX(IF('Back data'!$A$332:$BA$332&lt;&gt;"",COLUMN('Back data'!$A$332:$BA$332)))-G$6)/G134</f>
        <v>0.77276060764798327</v>
      </c>
      <c r="H135" s="11">
        <f t="array" ref="H135">INDEX('Back data'!$A$332:$BA$332,,MAX(IF('Back data'!$A$332:$BA$332&lt;&gt;"",COLUMN('Back data'!$A$332:$BA$332)))-H$6)/H134</f>
        <v>0.8078852210428088</v>
      </c>
      <c r="I135" s="11">
        <f t="array" ref="I135">INDEX('Back data'!$A$332:$BA$332,,MAX(IF('Back data'!$A$332:$BA$332&lt;&gt;"",COLUMN('Back data'!$A$332:$BA$332)))-I$6)/I134</f>
        <v>0.75739999999999996</v>
      </c>
      <c r="J135" s="11">
        <f t="array" ref="J135">INDEX('Back data'!$A$332:$BA$332,,MAX(IF('Back data'!$A$332:$BA$332&lt;&gt;"",COLUMN('Back data'!$A$332:$BA$332)))-J$6)/J134</f>
        <v>0.73760000000000003</v>
      </c>
      <c r="K135" s="11">
        <f t="array" ref="K135">INDEX('Back data'!$A$332:$BA$332,,MAX(IF('Back data'!$A$332:$BA$332&lt;&gt;"",COLUMN('Back data'!$A$332:$BA$332)))-K$6)/K134</f>
        <v>0.55090000000000006</v>
      </c>
      <c r="L135" s="11">
        <f t="array" ref="L135">INDEX('Back data'!$A$332:$BA$332,,MAX(IF('Back data'!$A$332:$BA$332&lt;&gt;"",COLUMN('Back data'!$A$332:$BA$332)))-L$6)/L134</f>
        <v>0.69120000000000004</v>
      </c>
      <c r="M135" s="11">
        <f t="array" ref="M135">INDEX('Back data'!$A$332:$BA$332,,MAX(IF('Back data'!$A$332:$BA$332&lt;&gt;"",COLUMN('Back data'!$A$332:$BA$332)))-M$6)/M134</f>
        <v>0.67890000000000006</v>
      </c>
      <c r="N135" s="11">
        <f t="array" ref="N135">INDEX('Back data'!$A$332:$BA$332,,MAX(IF('Back data'!$A$332:$BA$332&lt;&gt;"",COLUMN('Back data'!$A$332:$BA$332)))-N$6)/N134</f>
        <v>0.55700000000000005</v>
      </c>
      <c r="O135" s="11">
        <f t="array" ref="O135">INDEX('Back data'!$A$332:$BA$332,,MAX(IF('Back data'!$A$332:$BA$332&lt;&gt;"",COLUMN('Back data'!$A$332:$BA$332)))-O$6)/O134</f>
        <v>0.46820000000000001</v>
      </c>
      <c r="P135" s="11">
        <f t="array" ref="P135">INDEX('Back data'!$A$332:$BA$332,,MAX(IF('Back data'!$A$332:$BA$332&lt;&gt;"",COLUMN('Back data'!$A$332:$BA$332)))-P$6)/P134</f>
        <v>0.63129999999999997</v>
      </c>
    </row>
    <row r="136" spans="1:18" x14ac:dyDescent="0.25">
      <c r="A136" s="34" t="s">
        <v>47</v>
      </c>
      <c r="B136" s="44" t="s">
        <v>27</v>
      </c>
      <c r="C136" s="10" t="s">
        <v>40</v>
      </c>
      <c r="D136" s="11">
        <f t="array" ref="D136">+INDEX('Back data'!$A$333:$BA$333,,MAX(IF('Back data'!$A$333:$BA$333&lt;&gt;"",COLUMN('Back data'!$A$333:$BA$333)))-D$6)/D134</f>
        <v>0.11993392070484582</v>
      </c>
      <c r="E136" s="11">
        <f t="array" ref="E136">+INDEX('Back data'!$A$333:$BA$333,,MAX(IF('Back data'!$A$333:$BA$333&lt;&gt;"",COLUMN('Back data'!$A$333:$BA$333)))-E$6)/E134</f>
        <v>0.20214429305338399</v>
      </c>
      <c r="F136" s="11">
        <f t="array" ref="F136">+INDEX('Back data'!$A$333:$BA$333,,MAX(IF('Back data'!$A$333:$BA$333&lt;&gt;"",COLUMN('Back data'!$A$333:$BA$333)))-F$6)/F134</f>
        <v>0.20689655172413796</v>
      </c>
      <c r="G136" s="11">
        <f t="array" ref="G136">+INDEX('Back data'!$A$333:$BA$333,,MAX(IF('Back data'!$A$333:$BA$333&lt;&gt;"",COLUMN('Back data'!$A$333:$BA$333)))-G$6)/G134</f>
        <v>0.22723939235201676</v>
      </c>
      <c r="H136" s="11">
        <f t="array" ref="H136">+INDEX('Back data'!$A$333:$BA$333,,MAX(IF('Back data'!$A$333:$BA$333&lt;&gt;"",COLUMN('Back data'!$A$333:$BA$333)))-H$6)/H134</f>
        <v>0.19211477895719115</v>
      </c>
      <c r="I136" s="11">
        <f t="array" ref="I136">+INDEX('Back data'!$A$333:$BA$333,,MAX(IF('Back data'!$A$333:$BA$333&lt;&gt;"",COLUMN('Back data'!$A$333:$BA$333)))-I$6)/I134</f>
        <v>0.24260000000000001</v>
      </c>
      <c r="J136" s="11">
        <f t="array" ref="J136">+INDEX('Back data'!$A$333:$BA$333,,MAX(IF('Back data'!$A$333:$BA$333&lt;&gt;"",COLUMN('Back data'!$A$333:$BA$333)))-J$6)/J134</f>
        <v>0.26239999999999997</v>
      </c>
      <c r="K136" s="11">
        <f t="array" ref="K136">+INDEX('Back data'!$A$333:$BA$333,,MAX(IF('Back data'!$A$333:$BA$333&lt;&gt;"",COLUMN('Back data'!$A$333:$BA$333)))-K$6)/K134</f>
        <v>0.44909999999999994</v>
      </c>
      <c r="L136" s="11">
        <f t="array" ref="L136">+INDEX('Back data'!$A$333:$BA$333,,MAX(IF('Back data'!$A$333:$BA$333&lt;&gt;"",COLUMN('Back data'!$A$333:$BA$333)))-L$6)/L134</f>
        <v>0.30879999999999996</v>
      </c>
      <c r="M136" s="11">
        <f t="array" ref="M136">+INDEX('Back data'!$A$333:$BA$333,,MAX(IF('Back data'!$A$333:$BA$333&lt;&gt;"",COLUMN('Back data'!$A$333:$BA$333)))-M$6)/M134</f>
        <v>0.3211</v>
      </c>
      <c r="N136" s="11">
        <f t="array" ref="N136">+INDEX('Back data'!$A$333:$BA$333,,MAX(IF('Back data'!$A$333:$BA$333&lt;&gt;"",COLUMN('Back data'!$A$333:$BA$333)))-N$6)/N134</f>
        <v>0.44299999999999995</v>
      </c>
      <c r="O136" s="11">
        <f t="array" ref="O136">+INDEX('Back data'!$A$333:$BA$333,,MAX(IF('Back data'!$A$333:$BA$333&lt;&gt;"",COLUMN('Back data'!$A$333:$BA$333)))-O$6)/O134</f>
        <v>0.53180000000000005</v>
      </c>
      <c r="P136" s="11">
        <f t="array" ref="P136">+INDEX('Back data'!$A$333:$BA$333,,MAX(IF('Back data'!$A$333:$BA$333&lt;&gt;"",COLUMN('Back data'!$A$333:$BA$333)))-P$6)/P134</f>
        <v>0.36869999999999997</v>
      </c>
      <c r="R136" s="56"/>
    </row>
    <row r="137" spans="1:18" x14ac:dyDescent="0.25">
      <c r="A137" s="30"/>
      <c r="B137" s="44"/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R137" s="56"/>
    </row>
    <row r="138" spans="1:18" x14ac:dyDescent="0.25">
      <c r="A138" s="30"/>
      <c r="B138" s="44"/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R138" s="56"/>
    </row>
    <row r="139" spans="1:18" x14ac:dyDescent="0.25">
      <c r="A139" s="30"/>
      <c r="B139" s="44"/>
      <c r="C139" s="8" t="s">
        <v>37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 cm="1">
        <f t="array" ref="O139">INDEX('Back data'!$A$337:$BA$337,,MAX(IF('Back data'!$A$337:$BA$337&lt;&gt;"",COLUMN('Back data'!$A$337:$BA$337)))-O$6)+INDEX('Back data'!$A$338:$BA$338,,MAX(IF('Back data'!$A$338:$BA$338&lt;&gt;"",COLUMN('Back data'!$A$338:$BA$338)))-O$6)</f>
        <v>100</v>
      </c>
      <c r="P139" s="9" cm="1">
        <f t="array" ref="P139">INDEX('Back data'!$A$337:$BA$337,,MAX(IF('Back data'!$A$337:$BA$337&lt;&gt;"",COLUMN('Back data'!$A$337:$BA$337)))-P$6)+INDEX('Back data'!$A$338:$BA$338,,MAX(IF('Back data'!$A$338:$BA$338&lt;&gt;"",COLUMN('Back data'!$A$338:$BA$338)))-P$6)</f>
        <v>100</v>
      </c>
      <c r="R139" s="56"/>
    </row>
    <row r="140" spans="1:18" x14ac:dyDescent="0.25">
      <c r="A140" s="34" t="s">
        <v>47</v>
      </c>
      <c r="B140" s="44" t="s">
        <v>31</v>
      </c>
      <c r="C140" s="10" t="s">
        <v>39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 cm="1">
        <f t="array" ref="O140">INDEX('Back data'!$A$337:$BA$337,,MAX(IF('Back data'!$A$337:$BA$337&lt;&gt;"",COLUMN('Back data'!$A$337:$BA$337)))-O$6)/O139</f>
        <v>0.92549999999999999</v>
      </c>
      <c r="P140" s="11" cm="1">
        <f t="array" ref="P140">INDEX('Back data'!$A$337:$BA$337,,MAX(IF('Back data'!$A$337:$BA$337&lt;&gt;"",COLUMN('Back data'!$A$337:$BA$337)))-P$6)/P139</f>
        <v>0.96879999999999999</v>
      </c>
      <c r="R140" s="56"/>
    </row>
    <row r="141" spans="1:18" x14ac:dyDescent="0.25">
      <c r="A141" s="34" t="s">
        <v>47</v>
      </c>
      <c r="B141" s="44" t="s">
        <v>31</v>
      </c>
      <c r="C141" s="10" t="s">
        <v>40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 cm="1">
        <f t="array" ref="O141">+INDEX('Back data'!$A$338:$BA$338,,MAX(IF('Back data'!$A$338:$BA$338&lt;&gt;"",COLUMN('Back data'!$A$338:$BA$338)))-O$6)/O139</f>
        <v>7.4499999999999997E-2</v>
      </c>
      <c r="P141" s="11" cm="1">
        <f t="array" ref="P141">+INDEX('Back data'!$A$338:$BA$338,,MAX(IF('Back data'!$A$338:$BA$338&lt;&gt;"",COLUMN('Back data'!$A$338:$BA$338)))-P$6)/P139</f>
        <v>3.1200000000000002E-2</v>
      </c>
      <c r="R141" s="56"/>
    </row>
    <row r="142" spans="1:18" x14ac:dyDescent="0.25">
      <c r="B142" s="41"/>
    </row>
    <row r="143" spans="1:18" x14ac:dyDescent="0.25">
      <c r="B143" s="41"/>
    </row>
    <row r="144" spans="1:18" x14ac:dyDescent="0.25">
      <c r="B144" s="41"/>
      <c r="C144" s="8" t="s">
        <v>37</v>
      </c>
      <c r="D144" s="9">
        <f t="array" ref="D144">INDEX('Back data'!$A$342:$BA$342,,MAX(IF('Back data'!$A$342:$BA$342&lt;&gt;"",COLUMN('Back data'!$A$342:$BA$342)))-D$6)+INDEX('Back data'!$A$343:$BA$343,,MAX(IF('Back data'!$A$343:$BA$343&lt;&gt;"",COLUMN('Back data'!$A$343:$BA$343)))-D$6)</f>
        <v>88.7</v>
      </c>
      <c r="E144" s="9">
        <f t="array" ref="E144">INDEX('Back data'!$A$342:$BA$342,,MAX(IF('Back data'!$A$342:$BA$342&lt;&gt;"",COLUMN('Back data'!$A$342:$BA$342)))-E$6)+INDEX('Back data'!$A$343:$BA$343,,MAX(IF('Back data'!$A$343:$BA$343&lt;&gt;"",COLUMN('Back data'!$A$343:$BA$343)))-E$6)</f>
        <v>89.99</v>
      </c>
      <c r="F144" s="9">
        <f t="array" ref="F144">INDEX('Back data'!$A$342:$BA$342,,MAX(IF('Back data'!$A$342:$BA$342&lt;&gt;"",COLUMN('Back data'!$A$342:$BA$342)))-F$6)+INDEX('Back data'!$A$343:$BA$343,,MAX(IF('Back data'!$A$343:$BA$343&lt;&gt;"",COLUMN('Back data'!$A$343:$BA$343)))-F$6)</f>
        <v>91.17</v>
      </c>
      <c r="G144" s="9">
        <f t="array" ref="G144">INDEX('Back data'!$A$342:$BA$342,,MAX(IF('Back data'!$A$342:$BA$342&lt;&gt;"",COLUMN('Back data'!$A$342:$BA$342)))-G$6)+INDEX('Back data'!$A$343:$BA$343,,MAX(IF('Back data'!$A$343:$BA$343&lt;&gt;"",COLUMN('Back data'!$A$343:$BA$343)))-G$6)</f>
        <v>94.57</v>
      </c>
      <c r="H144" s="9">
        <f t="array" ref="H144">INDEX('Back data'!$A$342:$BA$342,,MAX(IF('Back data'!$A$342:$BA$342&lt;&gt;"",COLUMN('Back data'!$A$342:$BA$342)))-H$6)+INDEX('Back data'!$A$343:$BA$343,,MAX(IF('Back data'!$A$343:$BA$343&lt;&gt;"",COLUMN('Back data'!$A$343:$BA$343)))-H$6)</f>
        <v>96.05</v>
      </c>
      <c r="I144" s="9">
        <f t="array" ref="I144">INDEX('Back data'!$A$342:$BA$342,,MAX(IF('Back data'!$A$342:$BA$342&lt;&gt;"",COLUMN('Back data'!$A$342:$BA$342)))-I$6)+INDEX('Back data'!$A$343:$BA$343,,MAX(IF('Back data'!$A$343:$BA$343&lt;&gt;"",COLUMN('Back data'!$A$343:$BA$343)))-I$6)</f>
        <v>100</v>
      </c>
      <c r="J144" s="9">
        <f t="array" ref="J144">INDEX('Back data'!$A$342:$BA$342,,MAX(IF('Back data'!$A$342:$BA$342&lt;&gt;"",COLUMN('Back data'!$A$342:$BA$342)))-J$6)+INDEX('Back data'!$A$343:$BA$343,,MAX(IF('Back data'!$A$343:$BA$343&lt;&gt;"",COLUMN('Back data'!$A$343:$BA$343)))-J$6)</f>
        <v>100</v>
      </c>
      <c r="K144" s="9">
        <f t="array" ref="K144">INDEX('Back data'!$A$342:$BA$342,,MAX(IF('Back data'!$A$342:$BA$342&lt;&gt;"",COLUMN('Back data'!$A$342:$BA$342)))-K$6)+INDEX('Back data'!$A$343:$BA$343,,MAX(IF('Back data'!$A$343:$BA$343&lt;&gt;"",COLUMN('Back data'!$A$343:$BA$343)))-K$6)</f>
        <v>100</v>
      </c>
      <c r="L144" s="9">
        <f t="array" ref="L144">INDEX('Back data'!$A$342:$BA$342,,MAX(IF('Back data'!$A$342:$BA$342&lt;&gt;"",COLUMN('Back data'!$A$342:$BA$342)))-L$6)+INDEX('Back data'!$A$343:$BA$343,,MAX(IF('Back data'!$A$343:$BA$343&lt;&gt;"",COLUMN('Back data'!$A$343:$BA$343)))-L$6)</f>
        <v>100</v>
      </c>
      <c r="M144" s="9">
        <f t="array" ref="M144">INDEX('Back data'!$A$342:$BA$342,,MAX(IF('Back data'!$A$342:$BA$342&lt;&gt;"",COLUMN('Back data'!$A$342:$BA$342)))-M$6)+INDEX('Back data'!$A$343:$BA$343,,MAX(IF('Back data'!$A$343:$BA$343&lt;&gt;"",COLUMN('Back data'!$A$343:$BA$343)))-M$6)</f>
        <v>100</v>
      </c>
      <c r="N144" s="9">
        <f t="array" ref="N144">INDEX('Back data'!$A$342:$BA$342,,MAX(IF('Back data'!$A$342:$BA$342&lt;&gt;"",COLUMN('Back data'!$A$342:$BA$342)))-N$6)+INDEX('Back data'!$A$343:$BA$343,,MAX(IF('Back data'!$A$343:$BA$343&lt;&gt;"",COLUMN('Back data'!$A$343:$BA$343)))-N$6)</f>
        <v>100</v>
      </c>
      <c r="O144" s="9">
        <f t="array" ref="O144">INDEX('Back data'!$A$342:$BA$342,,MAX(IF('Back data'!$A$342:$BA$342&lt;&gt;"",COLUMN('Back data'!$A$342:$BA$342)))-O$6)+INDEX('Back data'!$A$343:$BA$343,,MAX(IF('Back data'!$A$343:$BA$343&lt;&gt;"",COLUMN('Back data'!$A$343:$BA$343)))-O$6)</f>
        <v>100</v>
      </c>
      <c r="P144" s="9">
        <f t="array" ref="P144">INDEX('Back data'!$A$342:$BA$342,,MAX(IF('Back data'!$A$342:$BA$342&lt;&gt;"",COLUMN('Back data'!$A$342:$BA$342)))-P$6)+INDEX('Back data'!$A$343:$BA$343,,MAX(IF('Back data'!$A$343:$BA$343&lt;&gt;"",COLUMN('Back data'!$A$343:$BA$343)))-P$6)</f>
        <v>100</v>
      </c>
    </row>
    <row r="145" spans="1:18" x14ac:dyDescent="0.25">
      <c r="A145" s="34" t="s">
        <v>47</v>
      </c>
      <c r="B145" s="44" t="s">
        <v>32</v>
      </c>
      <c r="C145" s="10" t="s">
        <v>39</v>
      </c>
      <c r="D145" s="11">
        <f t="array" ref="D145">INDEX('Back data'!$A$342:$BA$342,,MAX(IF('Back data'!$A$342:$BA$342&lt;&gt;"",COLUMN('Back data'!$A$342:$BA$342)))-D$6)/D144</f>
        <v>0.93291995490417134</v>
      </c>
      <c r="E145" s="11">
        <f t="array" ref="E145">INDEX('Back data'!$A$342:$BA$342,,MAX(IF('Back data'!$A$342:$BA$342&lt;&gt;"",COLUMN('Back data'!$A$342:$BA$342)))-E$6)/E144</f>
        <v>0.93621513501500175</v>
      </c>
      <c r="F145" s="11">
        <f t="array" ref="F145">INDEX('Back data'!$A$342:$BA$342,,MAX(IF('Back data'!$A$342:$BA$342&lt;&gt;"",COLUMN('Back data'!$A$342:$BA$342)))-F$6)/F144</f>
        <v>0.93901502687287486</v>
      </c>
      <c r="G145" s="11">
        <f t="array" ref="G145">INDEX('Back data'!$A$342:$BA$342,,MAX(IF('Back data'!$A$342:$BA$342&lt;&gt;"",COLUMN('Back data'!$A$342:$BA$342)))-G$6)/G144</f>
        <v>0.92661520566775935</v>
      </c>
      <c r="H145" s="11">
        <f t="array" ref="H145">INDEX('Back data'!$A$342:$BA$342,,MAX(IF('Back data'!$A$342:$BA$342&lt;&gt;"",COLUMN('Back data'!$A$342:$BA$342)))-H$6)/H144</f>
        <v>0.91837584591358667</v>
      </c>
      <c r="I145" s="11">
        <f t="array" ref="I145">INDEX('Back data'!$A$342:$BA$342,,MAX(IF('Back data'!$A$342:$BA$342&lt;&gt;"",COLUMN('Back data'!$A$342:$BA$342)))-I$6)/I144</f>
        <v>0.97519999999999996</v>
      </c>
      <c r="J145" s="11">
        <f t="array" ref="J145">INDEX('Back data'!$A$342:$BA$342,,MAX(IF('Back data'!$A$342:$BA$342&lt;&gt;"",COLUMN('Back data'!$A$342:$BA$342)))-J$6)/J144</f>
        <v>0.96569999999999989</v>
      </c>
      <c r="K145" s="11">
        <f t="array" ref="K145">INDEX('Back data'!$A$342:$BA$342,,MAX(IF('Back data'!$A$342:$BA$342&lt;&gt;"",COLUMN('Back data'!$A$342:$BA$342)))-K$6)/K144</f>
        <v>0.93889999999999996</v>
      </c>
      <c r="L145" s="11">
        <f t="array" ref="L145">INDEX('Back data'!$A$342:$BA$342,,MAX(IF('Back data'!$A$342:$BA$342&lt;&gt;"",COLUMN('Back data'!$A$342:$BA$342)))-L$6)/L144</f>
        <v>0.95709999999999995</v>
      </c>
      <c r="M145" s="11">
        <f t="array" ref="M145">INDEX('Back data'!$A$342:$BA$342,,MAX(IF('Back data'!$A$342:$BA$342&lt;&gt;"",COLUMN('Back data'!$A$342:$BA$342)))-M$6)/M144</f>
        <v>0.94609999999999994</v>
      </c>
      <c r="N145" s="11">
        <f t="array" ref="N145">INDEX('Back data'!$A$342:$BA$342,,MAX(IF('Back data'!$A$342:$BA$342&lt;&gt;"",COLUMN('Back data'!$A$342:$BA$342)))-N$6)/N144</f>
        <v>0.9325</v>
      </c>
      <c r="O145" s="11">
        <f t="array" ref="O145">INDEX('Back data'!$A$342:$BA$342,,MAX(IF('Back data'!$A$342:$BA$342&lt;&gt;"",COLUMN('Back data'!$A$342:$BA$342)))-O$6)/O144</f>
        <v>0.92569999999999997</v>
      </c>
      <c r="P145" s="11">
        <f t="array" ref="P145">INDEX('Back data'!$A$342:$BA$342,,MAX(IF('Back data'!$A$342:$BA$342&lt;&gt;"",COLUMN('Back data'!$A$342:$BA$342)))-P$6)/P144</f>
        <v>0.97459999999999991</v>
      </c>
    </row>
    <row r="146" spans="1:18" x14ac:dyDescent="0.25">
      <c r="A146" s="34" t="s">
        <v>47</v>
      </c>
      <c r="B146" s="44" t="s">
        <v>32</v>
      </c>
      <c r="C146" s="10" t="s">
        <v>40</v>
      </c>
      <c r="D146" s="11">
        <f t="array" ref="D146">+INDEX('Back data'!$A$343:$BA$343,,MAX(IF('Back data'!$A$343:$BA$343&lt;&gt;"",COLUMN('Back data'!$A$343:$BA$343)))-D$6)/D144</f>
        <v>6.7080045095828641E-2</v>
      </c>
      <c r="E146" s="11">
        <f t="array" ref="E146">+INDEX('Back data'!$A$343:$BA$343,,MAX(IF('Back data'!$A$343:$BA$343&lt;&gt;"",COLUMN('Back data'!$A$343:$BA$343)))-E$6)/E144</f>
        <v>6.3784864984998343E-2</v>
      </c>
      <c r="F146" s="11">
        <f t="array" ref="F146">+INDEX('Back data'!$A$343:$BA$343,,MAX(IF('Back data'!$A$343:$BA$343&lt;&gt;"",COLUMN('Back data'!$A$343:$BA$343)))-F$6)/F144</f>
        <v>6.0984973127125149E-2</v>
      </c>
      <c r="G146" s="11">
        <f t="array" ref="G146">+INDEX('Back data'!$A$343:$BA$343,,MAX(IF('Back data'!$A$343:$BA$343&lt;&gt;"",COLUMN('Back data'!$A$343:$BA$343)))-G$6)/G144</f>
        <v>7.3384794332240683E-2</v>
      </c>
      <c r="H146" s="11">
        <f t="array" ref="H146">+INDEX('Back data'!$A$343:$BA$343,,MAX(IF('Back data'!$A$343:$BA$343&lt;&gt;"",COLUMN('Back data'!$A$343:$BA$343)))-H$6)/H144</f>
        <v>8.1624154086413325E-2</v>
      </c>
      <c r="I146" s="11">
        <f t="array" ref="I146">+INDEX('Back data'!$A$343:$BA$343,,MAX(IF('Back data'!$A$343:$BA$343&lt;&gt;"",COLUMN('Back data'!$A$343:$BA$343)))-I$6)/I144</f>
        <v>2.4799999999999999E-2</v>
      </c>
      <c r="J146" s="11">
        <f t="array" ref="J146">+INDEX('Back data'!$A$343:$BA$343,,MAX(IF('Back data'!$A$343:$BA$343&lt;&gt;"",COLUMN('Back data'!$A$343:$BA$343)))-J$6)/J144</f>
        <v>3.4300000000000004E-2</v>
      </c>
      <c r="K146" s="11">
        <f t="array" ref="K146">+INDEX('Back data'!$A$343:$BA$343,,MAX(IF('Back data'!$A$343:$BA$343&lt;&gt;"",COLUMN('Back data'!$A$343:$BA$343)))-K$6)/K144</f>
        <v>6.1100000000000002E-2</v>
      </c>
      <c r="L146" s="11">
        <f t="array" ref="L146">+INDEX('Back data'!$A$343:$BA$343,,MAX(IF('Back data'!$A$343:$BA$343&lt;&gt;"",COLUMN('Back data'!$A$343:$BA$343)))-L$6)/L144</f>
        <v>4.2900000000000001E-2</v>
      </c>
      <c r="M146" s="11">
        <f t="array" ref="M146">+INDEX('Back data'!$A$343:$BA$343,,MAX(IF('Back data'!$A$343:$BA$343&lt;&gt;"",COLUMN('Back data'!$A$343:$BA$343)))-M$6)/M144</f>
        <v>5.3899999999999997E-2</v>
      </c>
      <c r="N146" s="11">
        <f t="array" ref="N146">+INDEX('Back data'!$A$343:$BA$343,,MAX(IF('Back data'!$A$343:$BA$343&lt;&gt;"",COLUMN('Back data'!$A$343:$BA$343)))-N$6)/N144</f>
        <v>6.7500000000000004E-2</v>
      </c>
      <c r="O146" s="11">
        <f t="array" ref="O146">+INDEX('Back data'!$A$343:$BA$343,,MAX(IF('Back data'!$A$343:$BA$343&lt;&gt;"",COLUMN('Back data'!$A$343:$BA$343)))-O$6)/O144</f>
        <v>7.4299999999999991E-2</v>
      </c>
      <c r="P146" s="11">
        <f t="array" ref="P146">+INDEX('Back data'!$A$343:$BA$343,,MAX(IF('Back data'!$A$343:$BA$343&lt;&gt;"",COLUMN('Back data'!$A$343:$BA$343)))-P$6)/P144</f>
        <v>2.5399999999999999E-2</v>
      </c>
      <c r="R146" s="56"/>
    </row>
    <row r="147" spans="1:18" x14ac:dyDescent="0.25">
      <c r="B147" s="41"/>
    </row>
    <row r="148" spans="1:18" x14ac:dyDescent="0.25">
      <c r="B148" s="41"/>
    </row>
    <row r="149" spans="1:18" x14ac:dyDescent="0.25">
      <c r="B149" s="41"/>
      <c r="C149" s="8" t="s">
        <v>37</v>
      </c>
      <c r="D149" s="9">
        <f t="array" ref="D149">INDEX('Back data'!$A$347:$BA$347,,MAX(IF('Back data'!$A$347:$BA$347&lt;&gt;"",COLUMN('Back data'!$A$347:$BA$347)))-D$6)+INDEX('Back data'!$A$348:$BA$348,,MAX(IF('Back data'!$A$348:$BA$348&lt;&gt;"",COLUMN('Back data'!$A$348:$BA$348)))-D$6)</f>
        <v>96.72</v>
      </c>
      <c r="E149" s="9">
        <f t="array" ref="E149">INDEX('Back data'!$A$347:$BA$347,,MAX(IF('Back data'!$A$347:$BA$347&lt;&gt;"",COLUMN('Back data'!$A$347:$BA$347)))-E$6)+INDEX('Back data'!$A$348:$BA$348,,MAX(IF('Back data'!$A$348:$BA$348&lt;&gt;"",COLUMN('Back data'!$A$348:$BA$348)))-E$6)</f>
        <v>89.68</v>
      </c>
      <c r="F149" s="9">
        <f t="array" ref="F149">INDEX('Back data'!$A$347:$BA$347,,MAX(IF('Back data'!$A$347:$BA$347&lt;&gt;"",COLUMN('Back data'!$A$347:$BA$347)))-F$6)+INDEX('Back data'!$A$348:$BA$348,,MAX(IF('Back data'!$A$348:$BA$348&lt;&gt;"",COLUMN('Back data'!$A$348:$BA$348)))-F$6)</f>
        <v>95.789999999999992</v>
      </c>
      <c r="G149" s="9">
        <f t="array" ref="G149">INDEX('Back data'!$A$347:$BA$347,,MAX(IF('Back data'!$A$347:$BA$347&lt;&gt;"",COLUMN('Back data'!$A$347:$BA$347)))-G$6)+INDEX('Back data'!$A$348:$BA$348,,MAX(IF('Back data'!$A$348:$BA$348&lt;&gt;"",COLUMN('Back data'!$A$348:$BA$348)))-G$6)</f>
        <v>98.59</v>
      </c>
      <c r="H149" s="9">
        <f t="array" ref="H149">INDEX('Back data'!$A$347:$BA$347,,MAX(IF('Back data'!$A$347:$BA$347&lt;&gt;"",COLUMN('Back data'!$A$347:$BA$347)))-H$6)+INDEX('Back data'!$A$348:$BA$348,,MAX(IF('Back data'!$A$348:$BA$348&lt;&gt;"",COLUMN('Back data'!$A$348:$BA$348)))-H$6)</f>
        <v>94.44</v>
      </c>
      <c r="I149" s="9">
        <f t="array" ref="I149">INDEX('Back data'!$A$347:$BA$347,,MAX(IF('Back data'!$A$347:$BA$347&lt;&gt;"",COLUMN('Back data'!$A$347:$BA$347)))-I$6)+INDEX('Back data'!$A$348:$BA$348,,MAX(IF('Back data'!$A$348:$BA$348&lt;&gt;"",COLUMN('Back data'!$A$348:$BA$348)))-I$6)</f>
        <v>100</v>
      </c>
      <c r="J149" s="9">
        <f t="array" ref="J149">INDEX('Back data'!$A$347:$BA$347,,MAX(IF('Back data'!$A$347:$BA$347&lt;&gt;"",COLUMN('Back data'!$A$347:$BA$347)))-J$6)+INDEX('Back data'!$A$348:$BA$348,,MAX(IF('Back data'!$A$348:$BA$348&lt;&gt;"",COLUMN('Back data'!$A$348:$BA$348)))-J$6)</f>
        <v>100</v>
      </c>
      <c r="K149" s="9">
        <f t="array" ref="K149">INDEX('Back data'!$A$347:$BA$347,,MAX(IF('Back data'!$A$347:$BA$347&lt;&gt;"",COLUMN('Back data'!$A$347:$BA$347)))-K$6)+INDEX('Back data'!$A$348:$BA$348,,MAX(IF('Back data'!$A$348:$BA$348&lt;&gt;"",COLUMN('Back data'!$A$348:$BA$348)))-K$6)</f>
        <v>100</v>
      </c>
      <c r="L149" s="9">
        <f t="array" ref="L149">INDEX('Back data'!$A$347:$BA$347,,MAX(IF('Back data'!$A$347:$BA$347&lt;&gt;"",COLUMN('Back data'!$A$347:$BA$347)))-L$6)+INDEX('Back data'!$A$348:$BA$348,,MAX(IF('Back data'!$A$348:$BA$348&lt;&gt;"",COLUMN('Back data'!$A$348:$BA$348)))-L$6)</f>
        <v>100</v>
      </c>
      <c r="M149" s="9">
        <f t="array" ref="M149">INDEX('Back data'!$A$347:$BA$347,,MAX(IF('Back data'!$A$347:$BA$347&lt;&gt;"",COLUMN('Back data'!$A$347:$BA$347)))-M$6)+INDEX('Back data'!$A$348:$BA$348,,MAX(IF('Back data'!$A$348:$BA$348&lt;&gt;"",COLUMN('Back data'!$A$348:$BA$348)))-M$6)</f>
        <v>100</v>
      </c>
      <c r="N149" s="9">
        <f t="array" ref="N149">INDEX('Back data'!$A$347:$BA$347,,MAX(IF('Back data'!$A$347:$BA$347&lt;&gt;"",COLUMN('Back data'!$A$347:$BA$347)))-N$6)+INDEX('Back data'!$A$348:$BA$348,,MAX(IF('Back data'!$A$348:$BA$348&lt;&gt;"",COLUMN('Back data'!$A$348:$BA$348)))-N$6)</f>
        <v>100</v>
      </c>
      <c r="O149" s="9">
        <f t="array" ref="O149">INDEX('Back data'!$A$347:$BA$347,,MAX(IF('Back data'!$A$347:$BA$347&lt;&gt;"",COLUMN('Back data'!$A$347:$BA$347)))-O$6)+INDEX('Back data'!$A$348:$BA$348,,MAX(IF('Back data'!$A$348:$BA$348&lt;&gt;"",COLUMN('Back data'!$A$348:$BA$348)))-O$6)</f>
        <v>100</v>
      </c>
      <c r="P149" s="9">
        <f t="array" ref="P149">INDEX('Back data'!$A$347:$BA$347,,MAX(IF('Back data'!$A$347:$BA$347&lt;&gt;"",COLUMN('Back data'!$A$347:$BA$347)))-P$6)+INDEX('Back data'!$A$348:$BA$348,,MAX(IF('Back data'!$A$348:$BA$348&lt;&gt;"",COLUMN('Back data'!$A$348:$BA$348)))-P$6)</f>
        <v>100</v>
      </c>
    </row>
    <row r="150" spans="1:18" x14ac:dyDescent="0.25">
      <c r="A150" s="34" t="s">
        <v>47</v>
      </c>
      <c r="B150" s="44" t="s">
        <v>36</v>
      </c>
      <c r="C150" s="10" t="s">
        <v>39</v>
      </c>
      <c r="D150" s="11">
        <f t="array" ref="D150">INDEX('Back data'!$A$347:$BA$347,,MAX(IF('Back data'!$A$347:$BA$347&lt;&gt;"",COLUMN('Back data'!$A$347:$BA$347)))-D$6)/D149</f>
        <v>0.88699338296112495</v>
      </c>
      <c r="E150" s="11">
        <f t="array" ref="E150">INDEX('Back data'!$A$347:$BA$347,,MAX(IF('Back data'!$A$347:$BA$347&lt;&gt;"",COLUMN('Back data'!$A$347:$BA$347)))-E$6)/E149</f>
        <v>0.93554861730597683</v>
      </c>
      <c r="F150" s="11">
        <f t="array" ref="F150">INDEX('Back data'!$A$347:$BA$347,,MAX(IF('Back data'!$A$347:$BA$347&lt;&gt;"",COLUMN('Back data'!$A$347:$BA$347)))-F$6)/F149</f>
        <v>0.97745067334794866</v>
      </c>
      <c r="G150" s="11">
        <f t="array" ref="G150">INDEX('Back data'!$A$347:$BA$347,,MAX(IF('Back data'!$A$347:$BA$347&lt;&gt;"",COLUMN('Back data'!$A$347:$BA$347)))-G$6)/G149</f>
        <v>0.90932143219393446</v>
      </c>
      <c r="H150" s="11">
        <f t="array" ref="H150">INDEX('Back data'!$A$347:$BA$347,,MAX(IF('Back data'!$A$347:$BA$347&lt;&gt;"",COLUMN('Back data'!$A$347:$BA$347)))-H$6)/H149</f>
        <v>0.88119440914866587</v>
      </c>
      <c r="I150" s="11">
        <f t="array" ref="I150">INDEX('Back data'!$A$347:$BA$347,,MAX(IF('Back data'!$A$347:$BA$347&lt;&gt;"",COLUMN('Back data'!$A$347:$BA$347)))-I$6)/I149</f>
        <v>1</v>
      </c>
      <c r="J150" s="11">
        <f t="array" ref="J150">INDEX('Back data'!$A$347:$BA$347,,MAX(IF('Back data'!$A$347:$BA$347&lt;&gt;"",COLUMN('Back data'!$A$347:$BA$347)))-J$6)/J149</f>
        <v>0.97730000000000006</v>
      </c>
      <c r="K150" s="11">
        <f t="array" ref="K150">INDEX('Back data'!$A$347:$BA$347,,MAX(IF('Back data'!$A$347:$BA$347&lt;&gt;"",COLUMN('Back data'!$A$347:$BA$347)))-K$6)/K149</f>
        <v>0.99470000000000003</v>
      </c>
      <c r="L150" s="11">
        <f t="array" ref="L150">INDEX('Back data'!$A$347:$BA$347,,MAX(IF('Back data'!$A$347:$BA$347&lt;&gt;"",COLUMN('Back data'!$A$347:$BA$347)))-L$6)/L149</f>
        <v>0.96360000000000001</v>
      </c>
      <c r="M150" s="11">
        <f t="array" ref="M150">INDEX('Back data'!$A$347:$BA$347,,MAX(IF('Back data'!$A$347:$BA$347&lt;&gt;"",COLUMN('Back data'!$A$347:$BA$347)))-M$6)/M149</f>
        <v>0.81310000000000004</v>
      </c>
      <c r="N150" s="11">
        <f t="array" ref="N150">INDEX('Back data'!$A$347:$BA$347,,MAX(IF('Back data'!$A$347:$BA$347&lt;&gt;"",COLUMN('Back data'!$A$347:$BA$347)))-N$6)/N149</f>
        <v>0.70499999999999996</v>
      </c>
      <c r="O150" s="11">
        <f t="array" ref="O150">INDEX('Back data'!$A$347:$BA$347,,MAX(IF('Back data'!$A$347:$BA$347&lt;&gt;"",COLUMN('Back data'!$A$347:$BA$347)))-O$6)/O149</f>
        <v>0.92480000000000007</v>
      </c>
      <c r="P150" s="11">
        <f t="array" ref="P150">INDEX('Back data'!$A$347:$BA$347,,MAX(IF('Back data'!$A$347:$BA$347&lt;&gt;"",COLUMN('Back data'!$A$347:$BA$347)))-P$6)/P149</f>
        <v>0.94319999999999993</v>
      </c>
    </row>
    <row r="151" spans="1:18" x14ac:dyDescent="0.25">
      <c r="A151" s="34" t="s">
        <v>47</v>
      </c>
      <c r="B151" s="44" t="s">
        <v>36</v>
      </c>
      <c r="C151" s="10" t="s">
        <v>40</v>
      </c>
      <c r="D151" s="11">
        <f t="array" ref="D151">+INDEX('Back data'!$A$348:$BA$348,,MAX(IF('Back data'!$A$348:$BA$348&lt;&gt;"",COLUMN('Back data'!$A$348:$BA$348)))-D$6)/D149</f>
        <v>0.1130066170388751</v>
      </c>
      <c r="E151" s="11">
        <f t="array" ref="E151">+INDEX('Back data'!$A$348:$BA$348,,MAX(IF('Back data'!$A$348:$BA$348&lt;&gt;"",COLUMN('Back data'!$A$348:$BA$348)))-E$6)/E149</f>
        <v>6.4451382694023188E-2</v>
      </c>
      <c r="F151" s="11">
        <f t="array" ref="F151">+INDEX('Back data'!$A$348:$BA$348,,MAX(IF('Back data'!$A$348:$BA$348&lt;&gt;"",COLUMN('Back data'!$A$348:$BA$348)))-F$6)/F149</f>
        <v>2.2549326652051366E-2</v>
      </c>
      <c r="G151" s="11">
        <f t="array" ref="G151">+INDEX('Back data'!$A$348:$BA$348,,MAX(IF('Back data'!$A$348:$BA$348&lt;&gt;"",COLUMN('Back data'!$A$348:$BA$348)))-G$6)/G149</f>
        <v>9.0678567806065521E-2</v>
      </c>
      <c r="H151" s="11">
        <f t="array" ref="H151">+INDEX('Back data'!$A$348:$BA$348,,MAX(IF('Back data'!$A$348:$BA$348&lt;&gt;"",COLUMN('Back data'!$A$348:$BA$348)))-H$6)/H149</f>
        <v>0.11880559085133419</v>
      </c>
      <c r="I151" s="11">
        <f t="array" ref="I151">+INDEX('Back data'!$A$348:$BA$348,,MAX(IF('Back data'!$A$348:$BA$348&lt;&gt;"",COLUMN('Back data'!$A$348:$BA$348)))-I$6)/I149</f>
        <v>0</v>
      </c>
      <c r="J151" s="11">
        <f t="array" ref="J151">+INDEX('Back data'!$A$348:$BA$348,,MAX(IF('Back data'!$A$348:$BA$348&lt;&gt;"",COLUMN('Back data'!$A$348:$BA$348)))-J$6)/J149</f>
        <v>2.2700000000000001E-2</v>
      </c>
      <c r="K151" s="11">
        <f t="array" ref="K151">+INDEX('Back data'!$A$348:$BA$348,,MAX(IF('Back data'!$A$348:$BA$348&lt;&gt;"",COLUMN('Back data'!$A$348:$BA$348)))-K$6)/K149</f>
        <v>5.3E-3</v>
      </c>
      <c r="L151" s="11">
        <f t="array" ref="L151">+INDEX('Back data'!$A$348:$BA$348,,MAX(IF('Back data'!$A$348:$BA$348&lt;&gt;"",COLUMN('Back data'!$A$348:$BA$348)))-L$6)/L149</f>
        <v>3.6400000000000002E-2</v>
      </c>
      <c r="M151" s="11">
        <f t="array" ref="M151">+INDEX('Back data'!$A$348:$BA$348,,MAX(IF('Back data'!$A$348:$BA$348&lt;&gt;"",COLUMN('Back data'!$A$348:$BA$348)))-M$6)/M149</f>
        <v>0.18690000000000001</v>
      </c>
      <c r="N151" s="11">
        <f t="array" ref="N151">+INDEX('Back data'!$A$348:$BA$348,,MAX(IF('Back data'!$A$348:$BA$348&lt;&gt;"",COLUMN('Back data'!$A$348:$BA$348)))-N$6)/N149</f>
        <v>0.29499999999999998</v>
      </c>
      <c r="O151" s="11">
        <f t="array" ref="O151">+INDEX('Back data'!$A$348:$BA$348,,MAX(IF('Back data'!$A$348:$BA$348&lt;&gt;"",COLUMN('Back data'!$A$348:$BA$348)))-O$6)/O149</f>
        <v>7.5199999999999989E-2</v>
      </c>
      <c r="P151" s="11">
        <f t="array" ref="P151">+INDEX('Back data'!$A$348:$BA$348,,MAX(IF('Back data'!$A$348:$BA$348&lt;&gt;"",COLUMN('Back data'!$A$348:$BA$348)))-P$6)/P149</f>
        <v>5.6799999999999996E-2</v>
      </c>
      <c r="R151" s="56"/>
    </row>
    <row r="152" spans="1:18" x14ac:dyDescent="0.25">
      <c r="A152" s="30"/>
      <c r="B152" s="27"/>
      <c r="C152" s="31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</row>
    <row r="153" spans="1:18" x14ac:dyDescent="0.25">
      <c r="A153" s="30"/>
      <c r="B153" s="27"/>
      <c r="C153" s="31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8" x14ac:dyDescent="0.25">
      <c r="A154" s="30"/>
      <c r="B154" s="27"/>
      <c r="C154" s="31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8" x14ac:dyDescent="0.25">
      <c r="A155" s="30"/>
      <c r="B155" s="27"/>
      <c r="C155" s="31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</row>
    <row r="156" spans="1:18" x14ac:dyDescent="0.25">
      <c r="A156" s="6"/>
      <c r="B156" s="7"/>
      <c r="C156" s="8" t="s">
        <v>37</v>
      </c>
      <c r="D156" s="9">
        <f t="array" ref="D156">INDEX('Back data'!$A$107:$BA$107,,MAX(IF('Back data'!$A$107:$BA$107&lt;&gt;"",COLUMN('Back data'!$A$107:$BA$107)))-D$6)+INDEX('Back data'!$A$108:$BA$108,,MAX(IF('Back data'!$A$108:$BA$108&lt;&gt;"",COLUMN('Back data'!$A$108:$BA$108)))-D$6)</f>
        <v>86.4</v>
      </c>
      <c r="E156" s="9">
        <f t="array" ref="E156">INDEX('Back data'!$A$107:$BA$107,,MAX(IF('Back data'!$A$107:$BA$107&lt;&gt;"",COLUMN('Back data'!$A$107:$BA$107)))-E$6)+INDEX('Back data'!$A$108:$BA$108,,MAX(IF('Back data'!$A$108:$BA$108&lt;&gt;"",COLUMN('Back data'!$A$108:$BA$108)))-E$6)</f>
        <v>93.56</v>
      </c>
      <c r="F156" s="9">
        <f t="array" ref="F156">INDEX('Back data'!$A$107:$BA$107,,MAX(IF('Back data'!$A$107:$BA$107&lt;&gt;"",COLUMN('Back data'!$A$107:$BA$107)))-F$6)+INDEX('Back data'!$A$108:$BA$108,,MAX(IF('Back data'!$A$108:$BA$108&lt;&gt;"",COLUMN('Back data'!$A$108:$BA$108)))-F$6)</f>
        <v>90.789999999999992</v>
      </c>
      <c r="G156" s="9">
        <f t="array" ref="G156">INDEX('Back data'!$A$107:$BA$107,,MAX(IF('Back data'!$A$107:$BA$107&lt;&gt;"",COLUMN('Back data'!$A$107:$BA$107)))-G$6)+INDEX('Back data'!$A$108:$BA$108,,MAX(IF('Back data'!$A$108:$BA$108&lt;&gt;"",COLUMN('Back data'!$A$108:$BA$108)))-G$6)</f>
        <v>93.67</v>
      </c>
      <c r="H156" s="9">
        <f t="array" ref="H156">INDEX('Back data'!$A$107:$BA$107,,MAX(IF('Back data'!$A$107:$BA$107&lt;&gt;"",COLUMN('Back data'!$A$107:$BA$107)))-H$6)+INDEX('Back data'!$A$108:$BA$108,,MAX(IF('Back data'!$A$108:$BA$108&lt;&gt;"",COLUMN('Back data'!$A$108:$BA$108)))-H$6)</f>
        <v>95.839999999999989</v>
      </c>
      <c r="I156" s="9">
        <f t="array" ref="I156">INDEX('Back data'!$A$107:$BA$107,,MAX(IF('Back data'!$A$107:$BA$107&lt;&gt;"",COLUMN('Back data'!$A$107:$BA$107)))-I$6)+INDEX('Back data'!$A$108:$BA$108,,MAX(IF('Back data'!$A$108:$BA$108&lt;&gt;"",COLUMN('Back data'!$A$108:$BA$108)))-I$6)</f>
        <v>100</v>
      </c>
      <c r="J156" s="9">
        <f t="array" ref="J156">INDEX('Back data'!$A$107:$BA$107,,MAX(IF('Back data'!$A$107:$BA$107&lt;&gt;"",COLUMN('Back data'!$A$107:$BA$107)))-J$6)+INDEX('Back data'!$A$108:$BA$108,,MAX(IF('Back data'!$A$108:$BA$108&lt;&gt;"",COLUMN('Back data'!$A$108:$BA$108)))-J$6)</f>
        <v>100</v>
      </c>
      <c r="K156" s="9">
        <f t="array" ref="K156">INDEX('Back data'!$A$107:$BA$107,,MAX(IF('Back data'!$A$107:$BA$107&lt;&gt;"",COLUMN('Back data'!$A$107:$BA$107)))-K$6)+INDEX('Back data'!$A$108:$BA$108,,MAX(IF('Back data'!$A$108:$BA$108&lt;&gt;"",COLUMN('Back data'!$A$108:$BA$108)))-K$6)</f>
        <v>100</v>
      </c>
      <c r="L156" s="9">
        <f t="array" ref="L156">INDEX('Back data'!$A$107:$BA$107,,MAX(IF('Back data'!$A$107:$BA$107&lt;&gt;"",COLUMN('Back data'!$A$107:$BA$107)))-L$6)+INDEX('Back data'!$A$108:$BA$108,,MAX(IF('Back data'!$A$108:$BA$108&lt;&gt;"",COLUMN('Back data'!$A$108:$BA$108)))-L$6)</f>
        <v>100</v>
      </c>
      <c r="M156" s="9">
        <f t="array" ref="M156">INDEX('Back data'!$A$107:$BA$107,,MAX(IF('Back data'!$A$107:$BA$107&lt;&gt;"",COLUMN('Back data'!$A$107:$BA$107)))-M$6)+INDEX('Back data'!$A$108:$BA$108,,MAX(IF('Back data'!$A$108:$BA$108&lt;&gt;"",COLUMN('Back data'!$A$108:$BA$108)))-M$6)</f>
        <v>100</v>
      </c>
      <c r="N156" s="9">
        <f t="array" ref="N156">INDEX('Back data'!$A$107:$BA$107,,MAX(IF('Back data'!$A$107:$BA$107&lt;&gt;"",COLUMN('Back data'!$A$107:$BA$107)))-N$6)+INDEX('Back data'!$A$108:$BA$108,,MAX(IF('Back data'!$A$108:$BA$108&lt;&gt;"",COLUMN('Back data'!$A$108:$BA$108)))-N$6)</f>
        <v>100</v>
      </c>
      <c r="O156" s="9">
        <f t="array" ref="O156">INDEX('Back data'!$A$107:$BA$107,,MAX(IF('Back data'!$A$107:$BA$107&lt;&gt;"",COLUMN('Back data'!$A$107:$BA$107)))-O$6)+INDEX('Back data'!$A$108:$BA$108,,MAX(IF('Back data'!$A$108:$BA$108&lt;&gt;"",COLUMN('Back data'!$A$108:$BA$108)))-O$6)</f>
        <v>100</v>
      </c>
      <c r="P156" s="9">
        <f t="array" ref="P156">INDEX('Back data'!$A$107:$BA$107,,MAX(IF('Back data'!$A$107:$BA$107&lt;&gt;"",COLUMN('Back data'!$A$107:$BA$107)))-P$6)+INDEX('Back data'!$A$108:$BA$108,,MAX(IF('Back data'!$A$108:$BA$108&lt;&gt;"",COLUMN('Back data'!$A$108:$BA$108)))-P$6)</f>
        <v>100</v>
      </c>
    </row>
    <row r="157" spans="1:18" x14ac:dyDescent="0.25">
      <c r="A157" s="38" t="s">
        <v>48</v>
      </c>
      <c r="B157" s="39" t="s">
        <v>44</v>
      </c>
      <c r="C157" s="10" t="s">
        <v>39</v>
      </c>
      <c r="D157" s="11">
        <f t="array" ref="D157">INDEX('Back data'!$A$107:$BA$107,,MAX(IF('Back data'!$A$107:$BA$107&lt;&gt;"",COLUMN('Back data'!$A$107:$BA$107)))-D$6)/D156</f>
        <v>0.96354166666666663</v>
      </c>
      <c r="E157" s="11">
        <f t="array" ref="E157">INDEX('Back data'!$A$107:$BA$107,,MAX(IF('Back data'!$A$107:$BA$107&lt;&gt;"",COLUMN('Back data'!$A$107:$BA$107)))-E$6)/E156</f>
        <v>0.93918341171440789</v>
      </c>
      <c r="F157" s="11">
        <f t="array" ref="F157">INDEX('Back data'!$A$107:$BA$107,,MAX(IF('Back data'!$A$107:$BA$107&lt;&gt;"",COLUMN('Back data'!$A$107:$BA$107)))-F$6)/F156</f>
        <v>0.91816279325916961</v>
      </c>
      <c r="G157" s="11">
        <f t="array" ref="G157">INDEX('Back data'!$A$107:$BA$107,,MAX(IF('Back data'!$A$107:$BA$107&lt;&gt;"",COLUMN('Back data'!$A$107:$BA$107)))-G$6)/G156</f>
        <v>0.92932635849258027</v>
      </c>
      <c r="H157" s="11">
        <f t="array" ref="H157">INDEX('Back data'!$A$107:$BA$107,,MAX(IF('Back data'!$A$107:$BA$107&lt;&gt;"",COLUMN('Back data'!$A$107:$BA$107)))-H$6)/H156</f>
        <v>0.95951585976627718</v>
      </c>
      <c r="I157" s="11">
        <f t="array" ref="I157">INDEX('Back data'!$A$107:$BA$107,,MAX(IF('Back data'!$A$107:$BA$107&lt;&gt;"",COLUMN('Back data'!$A$107:$BA$107)))-I$6)/I156</f>
        <v>0.94059999999999999</v>
      </c>
      <c r="J157" s="11">
        <f t="array" ref="J157">INDEX('Back data'!$A$107:$BA$107,,MAX(IF('Back data'!$A$107:$BA$107&lt;&gt;"",COLUMN('Back data'!$A$107:$BA$107)))-J$6)/J156</f>
        <v>0.91790000000000005</v>
      </c>
      <c r="K157" s="11">
        <f t="array" ref="K157">INDEX('Back data'!$A$107:$BA$107,,MAX(IF('Back data'!$A$107:$BA$107&lt;&gt;"",COLUMN('Back data'!$A$107:$BA$107)))-K$6)/K156</f>
        <v>0.89180000000000004</v>
      </c>
      <c r="L157" s="11">
        <f t="array" ref="L157">INDEX('Back data'!$A$107:$BA$107,,MAX(IF('Back data'!$A$107:$BA$107&lt;&gt;"",COLUMN('Back data'!$A$107:$BA$107)))-L$6)/L156</f>
        <v>0.94</v>
      </c>
      <c r="M157" s="11">
        <f t="array" ref="M157">INDEX('Back data'!$A$107:$BA$107,,MAX(IF('Back data'!$A$107:$BA$107&lt;&gt;"",COLUMN('Back data'!$A$107:$BA$107)))-M$6)/M156</f>
        <v>0.9516</v>
      </c>
      <c r="N157" s="11">
        <f t="array" ref="N157">INDEX('Back data'!$A$107:$BA$107,,MAX(IF('Back data'!$A$107:$BA$107&lt;&gt;"",COLUMN('Back data'!$A$107:$BA$107)))-N$6)/N156</f>
        <v>0.9265000000000001</v>
      </c>
      <c r="O157" s="11">
        <f t="array" ref="O157">INDEX('Back data'!$A$107:$BA$107,,MAX(IF('Back data'!$A$107:$BA$107&lt;&gt;"",COLUMN('Back data'!$A$107:$BA$107)))-O$6)/O156</f>
        <v>0.89780000000000004</v>
      </c>
      <c r="P157" s="11">
        <f t="array" ref="P157">INDEX('Back data'!$A$107:$BA$107,,MAX(IF('Back data'!$A$107:$BA$107&lt;&gt;"",COLUMN('Back data'!$A$107:$BA$107)))-P$6)/P156</f>
        <v>0.93010000000000004</v>
      </c>
    </row>
    <row r="158" spans="1:18" x14ac:dyDescent="0.25">
      <c r="A158" s="38" t="s">
        <v>48</v>
      </c>
      <c r="B158" s="39" t="s">
        <v>45</v>
      </c>
      <c r="C158" s="10" t="s">
        <v>40</v>
      </c>
      <c r="D158" s="11">
        <f t="array" ref="D158">+INDEX('Back data'!$A$108:$BA$108,,MAX(IF('Back data'!$A$108:$BA$108&lt;&gt;"",COLUMN('Back data'!$A$108:$BA$108)))-D$6)/D156</f>
        <v>3.6458333333333329E-2</v>
      </c>
      <c r="E158" s="11">
        <f t="array" ref="E158">+INDEX('Back data'!$A$108:$BA$108,,MAX(IF('Back data'!$A$108:$BA$108&lt;&gt;"",COLUMN('Back data'!$A$108:$BA$108)))-E$6)/E156</f>
        <v>6.0816588285592138E-2</v>
      </c>
      <c r="F158" s="11">
        <f t="array" ref="F158">+INDEX('Back data'!$A$108:$BA$108,,MAX(IF('Back data'!$A$108:$BA$108&lt;&gt;"",COLUMN('Back data'!$A$108:$BA$108)))-F$6)/F156</f>
        <v>8.183720674083049E-2</v>
      </c>
      <c r="G158" s="11">
        <f t="array" ref="G158">+INDEX('Back data'!$A$108:$BA$108,,MAX(IF('Back data'!$A$108:$BA$108&lt;&gt;"",COLUMN('Back data'!$A$108:$BA$108)))-G$6)/G156</f>
        <v>7.0673641507419671E-2</v>
      </c>
      <c r="H158" s="11">
        <f t="array" ref="H158">+INDEX('Back data'!$A$108:$BA$108,,MAX(IF('Back data'!$A$108:$BA$108&lt;&gt;"",COLUMN('Back data'!$A$108:$BA$108)))-H$6)/H156</f>
        <v>4.0484140233722876E-2</v>
      </c>
      <c r="I158" s="11">
        <f t="array" ref="I158">+INDEX('Back data'!$A$108:$BA$108,,MAX(IF('Back data'!$A$108:$BA$108&lt;&gt;"",COLUMN('Back data'!$A$108:$BA$108)))-I$6)/I156</f>
        <v>5.9400000000000001E-2</v>
      </c>
      <c r="J158" s="11">
        <f t="array" ref="J158">+INDEX('Back data'!$A$108:$BA$108,,MAX(IF('Back data'!$A$108:$BA$108&lt;&gt;"",COLUMN('Back data'!$A$108:$BA$108)))-J$6)/J156</f>
        <v>8.2100000000000006E-2</v>
      </c>
      <c r="K158" s="11">
        <f t="array" ref="K158">+INDEX('Back data'!$A$108:$BA$108,,MAX(IF('Back data'!$A$108:$BA$108&lt;&gt;"",COLUMN('Back data'!$A$108:$BA$108)))-K$6)/K156</f>
        <v>0.1082</v>
      </c>
      <c r="L158" s="11">
        <f t="array" ref="L158">+INDEX('Back data'!$A$108:$BA$108,,MAX(IF('Back data'!$A$108:$BA$108&lt;&gt;"",COLUMN('Back data'!$A$108:$BA$108)))-L$6)/L156</f>
        <v>0.06</v>
      </c>
      <c r="M158" s="11">
        <f t="array" ref="M158">+INDEX('Back data'!$A$108:$BA$108,,MAX(IF('Back data'!$A$108:$BA$108&lt;&gt;"",COLUMN('Back data'!$A$108:$BA$108)))-M$6)/M156</f>
        <v>4.8399999999999999E-2</v>
      </c>
      <c r="N158" s="11">
        <f t="array" ref="N158">+INDEX('Back data'!$A$108:$BA$108,,MAX(IF('Back data'!$A$108:$BA$108&lt;&gt;"",COLUMN('Back data'!$A$108:$BA$108)))-N$6)/N156</f>
        <v>7.3499999999999996E-2</v>
      </c>
      <c r="O158" s="11">
        <f t="array" ref="O158">+INDEX('Back data'!$A$108:$BA$108,,MAX(IF('Back data'!$A$108:$BA$108&lt;&gt;"",COLUMN('Back data'!$A$108:$BA$108)))-O$6)/O156</f>
        <v>0.10220000000000001</v>
      </c>
      <c r="P158" s="11">
        <f t="array" ref="P158">+INDEX('Back data'!$A$108:$BA$108,,MAX(IF('Back data'!$A$108:$BA$108&lt;&gt;"",COLUMN('Back data'!$A$108:$BA$108)))-P$6)/P156</f>
        <v>6.9900000000000004E-2</v>
      </c>
      <c r="R158" s="56"/>
    </row>
    <row r="161" spans="1:18" x14ac:dyDescent="0.25">
      <c r="B161" s="26"/>
      <c r="C161" s="8" t="s">
        <v>37</v>
      </c>
      <c r="D161" s="9">
        <f t="array" ref="D161">INDEX('Back data'!$A$112:$BA$112,,MAX(IF('Back data'!$A$112:$BA$112&lt;&gt;"",COLUMN('Back data'!$A$112:$BA$112)))-D$6)+INDEX('Back data'!$A$113:$BA$113,,MAX(IF('Back data'!$A$113:$BA$113&lt;&gt;"",COLUMN('Back data'!$A$113:$BA$113)))-D$6)</f>
        <v>93.78</v>
      </c>
      <c r="E161" s="9">
        <f t="array" ref="E161">INDEX('Back data'!$A$112:$BA$112,,MAX(IF('Back data'!$A$112:$BA$112&lt;&gt;"",COLUMN('Back data'!$A$112:$BA$112)))-E$6)+INDEX('Back data'!$A$113:$BA$113,,MAX(IF('Back data'!$A$113:$BA$113&lt;&gt;"",COLUMN('Back data'!$A$113:$BA$113)))-E$6)</f>
        <v>91.490000000000009</v>
      </c>
      <c r="F161" s="9">
        <f t="array" ref="F161">INDEX('Back data'!$A$112:$BA$112,,MAX(IF('Back data'!$A$112:$BA$112&lt;&gt;"",COLUMN('Back data'!$A$112:$BA$112)))-F$6)+INDEX('Back data'!$A$113:$BA$113,,MAX(IF('Back data'!$A$113:$BA$113&lt;&gt;"",COLUMN('Back data'!$A$113:$BA$113)))-F$6)</f>
        <v>93.92</v>
      </c>
      <c r="G161" s="9">
        <f t="array" ref="G161">INDEX('Back data'!$A$112:$BA$112,,MAX(IF('Back data'!$A$112:$BA$112&lt;&gt;"",COLUMN('Back data'!$A$112:$BA$112)))-G$6)+INDEX('Back data'!$A$113:$BA$113,,MAX(IF('Back data'!$A$113:$BA$113&lt;&gt;"",COLUMN('Back data'!$A$113:$BA$113)))-G$6)</f>
        <v>93.03</v>
      </c>
      <c r="H161" s="9">
        <f t="array" ref="H161">INDEX('Back data'!$A$112:$BA$112,,MAX(IF('Back data'!$A$112:$BA$112&lt;&gt;"",COLUMN('Back data'!$A$112:$BA$112)))-H$6)+INDEX('Back data'!$A$113:$BA$113,,MAX(IF('Back data'!$A$113:$BA$113&lt;&gt;"",COLUMN('Back data'!$A$113:$BA$113)))-H$6)</f>
        <v>95.600000000000009</v>
      </c>
      <c r="I161" s="9">
        <f t="array" ref="I161">INDEX('Back data'!$A$112:$BA$112,,MAX(IF('Back data'!$A$112:$BA$112&lt;&gt;"",COLUMN('Back data'!$A$112:$BA$112)))-I$6)+INDEX('Back data'!$A$113:$BA$113,,MAX(IF('Back data'!$A$113:$BA$113&lt;&gt;"",COLUMN('Back data'!$A$113:$BA$113)))-I$6)</f>
        <v>100</v>
      </c>
      <c r="J161" s="9">
        <f t="array" ref="J161">INDEX('Back data'!$A$112:$BA$112,,MAX(IF('Back data'!$A$112:$BA$112&lt;&gt;"",COLUMN('Back data'!$A$112:$BA$112)))-J$6)+INDEX('Back data'!$A$113:$BA$113,,MAX(IF('Back data'!$A$113:$BA$113&lt;&gt;"",COLUMN('Back data'!$A$113:$BA$113)))-J$6)</f>
        <v>100</v>
      </c>
      <c r="K161" s="9">
        <f t="array" ref="K161">INDEX('Back data'!$A$112:$BA$112,,MAX(IF('Back data'!$A$112:$BA$112&lt;&gt;"",COLUMN('Back data'!$A$112:$BA$112)))-K$6)+INDEX('Back data'!$A$113:$BA$113,,MAX(IF('Back data'!$A$113:$BA$113&lt;&gt;"",COLUMN('Back data'!$A$113:$BA$113)))-K$6)</f>
        <v>100</v>
      </c>
      <c r="L161" s="9">
        <f t="array" ref="L161">INDEX('Back data'!$A$112:$BA$112,,MAX(IF('Back data'!$A$112:$BA$112&lt;&gt;"",COLUMN('Back data'!$A$112:$BA$112)))-L$6)+INDEX('Back data'!$A$113:$BA$113,,MAX(IF('Back data'!$A$113:$BA$113&lt;&gt;"",COLUMN('Back data'!$A$113:$BA$113)))-L$6)</f>
        <v>100</v>
      </c>
      <c r="M161" s="9">
        <f t="array" ref="M161">INDEX('Back data'!$A$112:$BA$112,,MAX(IF('Back data'!$A$112:$BA$112&lt;&gt;"",COLUMN('Back data'!$A$112:$BA$112)))-M$6)+INDEX('Back data'!$A$113:$BA$113,,MAX(IF('Back data'!$A$113:$BA$113&lt;&gt;"",COLUMN('Back data'!$A$113:$BA$113)))-M$6)</f>
        <v>100</v>
      </c>
      <c r="N161" s="9">
        <f t="array" ref="N161">INDEX('Back data'!$A$112:$BA$112,,MAX(IF('Back data'!$A$112:$BA$112&lt;&gt;"",COLUMN('Back data'!$A$112:$BA$112)))-N$6)+INDEX('Back data'!$A$113:$BA$113,,MAX(IF('Back data'!$A$113:$BA$113&lt;&gt;"",COLUMN('Back data'!$A$113:$BA$113)))-N$6)</f>
        <v>100</v>
      </c>
      <c r="O161" s="9">
        <f t="array" ref="O161">INDEX('Back data'!$A$112:$BA$112,,MAX(IF('Back data'!$A$112:$BA$112&lt;&gt;"",COLUMN('Back data'!$A$112:$BA$112)))-O$6)+INDEX('Back data'!$A$113:$BA$113,,MAX(IF('Back data'!$A$113:$BA$113&lt;&gt;"",COLUMN('Back data'!$A$113:$BA$113)))-O$6)</f>
        <v>100</v>
      </c>
      <c r="P161" s="9">
        <f t="array" ref="P161">INDEX('Back data'!$A$112:$BA$112,,MAX(IF('Back data'!$A$112:$BA$112&lt;&gt;"",COLUMN('Back data'!$A$112:$BA$112)))-P$6)+INDEX('Back data'!$A$113:$BA$113,,MAX(IF('Back data'!$A$113:$BA$113&lt;&gt;"",COLUMN('Back data'!$A$113:$BA$113)))-P$6)</f>
        <v>100</v>
      </c>
    </row>
    <row r="162" spans="1:18" x14ac:dyDescent="0.25">
      <c r="A162" s="38" t="s">
        <v>48</v>
      </c>
      <c r="B162" s="40" t="s">
        <v>41</v>
      </c>
      <c r="C162" s="10" t="s">
        <v>39</v>
      </c>
      <c r="D162" s="11">
        <f t="array" ref="D162">INDEX('Back data'!$A$112:$BA$112,,MAX(IF('Back data'!$A$112:$BA$112&lt;&gt;"",COLUMN('Back data'!$A$112:$BA$112)))-D$6)/D161</f>
        <v>0.83397312859884831</v>
      </c>
      <c r="E162" s="11">
        <f t="array" ref="E162">INDEX('Back data'!$A$112:$BA$112,,MAX(IF('Back data'!$A$112:$BA$112&lt;&gt;"",COLUMN('Back data'!$A$112:$BA$112)))-E$6)/E161</f>
        <v>0.83954530549786854</v>
      </c>
      <c r="F162" s="11">
        <f t="array" ref="F162">INDEX('Back data'!$A$112:$BA$112,,MAX(IF('Back data'!$A$112:$BA$112&lt;&gt;"",COLUMN('Back data'!$A$112:$BA$112)))-F$6)/F161</f>
        <v>0.71635434412265753</v>
      </c>
      <c r="G162" s="11">
        <f t="array" ref="G162">INDEX('Back data'!$A$112:$BA$112,,MAX(IF('Back data'!$A$112:$BA$112&lt;&gt;"",COLUMN('Back data'!$A$112:$BA$112)))-G$6)/G161</f>
        <v>0.75115554122326122</v>
      </c>
      <c r="H162" s="11">
        <f t="array" ref="H162">INDEX('Back data'!$A$112:$BA$112,,MAX(IF('Back data'!$A$112:$BA$112&lt;&gt;"",COLUMN('Back data'!$A$112:$BA$112)))-H$6)/H161</f>
        <v>0.8235355648535565</v>
      </c>
      <c r="I162" s="11">
        <f t="array" ref="I162">INDEX('Back data'!$A$112:$BA$112,,MAX(IF('Back data'!$A$112:$BA$112&lt;&gt;"",COLUMN('Back data'!$A$112:$BA$112)))-I$6)/I161</f>
        <v>0.65849999999999997</v>
      </c>
      <c r="J162" s="11">
        <f t="array" ref="J162">INDEX('Back data'!$A$112:$BA$112,,MAX(IF('Back data'!$A$112:$BA$112&lt;&gt;"",COLUMN('Back data'!$A$112:$BA$112)))-J$6)/J161</f>
        <v>0.66449999999999998</v>
      </c>
      <c r="K162" s="11">
        <f t="array" ref="K162">INDEX('Back data'!$A$112:$BA$112,,MAX(IF('Back data'!$A$112:$BA$112&lt;&gt;"",COLUMN('Back data'!$A$112:$BA$112)))-K$6)/K161</f>
        <v>0.58640000000000003</v>
      </c>
      <c r="L162" s="11">
        <f t="array" ref="L162">INDEX('Back data'!$A$112:$BA$112,,MAX(IF('Back data'!$A$112:$BA$112&lt;&gt;"",COLUMN('Back data'!$A$112:$BA$112)))-L$6)/L161</f>
        <v>0.71120000000000005</v>
      </c>
      <c r="M162" s="11">
        <f t="array" ref="M162">INDEX('Back data'!$A$112:$BA$112,,MAX(IF('Back data'!$A$112:$BA$112&lt;&gt;"",COLUMN('Back data'!$A$112:$BA$112)))-M$6)/M161</f>
        <v>0.75060000000000004</v>
      </c>
      <c r="N162" s="11">
        <f t="array" ref="N162">INDEX('Back data'!$A$112:$BA$112,,MAX(IF('Back data'!$A$112:$BA$112&lt;&gt;"",COLUMN('Back data'!$A$112:$BA$112)))-N$6)/N161</f>
        <v>0.7279000000000001</v>
      </c>
      <c r="O162" s="11">
        <f t="array" ref="O162">INDEX('Back data'!$A$112:$BA$112,,MAX(IF('Back data'!$A$112:$BA$112&lt;&gt;"",COLUMN('Back data'!$A$112:$BA$112)))-O$6)/O161</f>
        <v>0.67599999999999993</v>
      </c>
      <c r="P162" s="11">
        <f t="array" ref="P162">INDEX('Back data'!$A$112:$BA$112,,MAX(IF('Back data'!$A$112:$BA$112&lt;&gt;"",COLUMN('Back data'!$A$112:$BA$112)))-P$6)/P161</f>
        <v>0.73719999999999997</v>
      </c>
    </row>
    <row r="163" spans="1:18" x14ac:dyDescent="0.25">
      <c r="A163" s="38" t="s">
        <v>48</v>
      </c>
      <c r="B163" s="40" t="s">
        <v>41</v>
      </c>
      <c r="C163" s="10" t="s">
        <v>40</v>
      </c>
      <c r="D163" s="11">
        <f t="array" ref="D163">+INDEX('Back data'!$A$113:$BA$113,,MAX(IF('Back data'!$A$113:$BA$113&lt;&gt;"",COLUMN('Back data'!$A$113:$BA$113)))-D$6)/D161</f>
        <v>0.16602687140115163</v>
      </c>
      <c r="E163" s="11">
        <f t="array" ref="E163">+INDEX('Back data'!$A$113:$BA$113,,MAX(IF('Back data'!$A$113:$BA$113&lt;&gt;"",COLUMN('Back data'!$A$113:$BA$113)))-E$6)/E161</f>
        <v>0.16045469450213137</v>
      </c>
      <c r="F163" s="11">
        <f t="array" ref="F163">+INDEX('Back data'!$A$113:$BA$113,,MAX(IF('Back data'!$A$113:$BA$113&lt;&gt;"",COLUMN('Back data'!$A$113:$BA$113)))-F$6)/F161</f>
        <v>0.28364565587734242</v>
      </c>
      <c r="G163" s="11">
        <f t="array" ref="G163">+INDEX('Back data'!$A$113:$BA$113,,MAX(IF('Back data'!$A$113:$BA$113&lt;&gt;"",COLUMN('Back data'!$A$113:$BA$113)))-G$6)/G161</f>
        <v>0.24884445877673866</v>
      </c>
      <c r="H163" s="11">
        <f t="array" ref="H163">+INDEX('Back data'!$A$113:$BA$113,,MAX(IF('Back data'!$A$113:$BA$113&lt;&gt;"",COLUMN('Back data'!$A$113:$BA$113)))-H$6)/H161</f>
        <v>0.1764644351464435</v>
      </c>
      <c r="I163" s="11">
        <f t="array" ref="I163">+INDEX('Back data'!$A$113:$BA$113,,MAX(IF('Back data'!$A$113:$BA$113&lt;&gt;"",COLUMN('Back data'!$A$113:$BA$113)))-I$6)/I161</f>
        <v>0.34149999999999997</v>
      </c>
      <c r="J163" s="11">
        <f t="array" ref="J163">+INDEX('Back data'!$A$113:$BA$113,,MAX(IF('Back data'!$A$113:$BA$113&lt;&gt;"",COLUMN('Back data'!$A$113:$BA$113)))-J$6)/J161</f>
        <v>0.33549999999999996</v>
      </c>
      <c r="K163" s="11">
        <f t="array" ref="K163">+INDEX('Back data'!$A$113:$BA$113,,MAX(IF('Back data'!$A$113:$BA$113&lt;&gt;"",COLUMN('Back data'!$A$113:$BA$113)))-K$6)/K161</f>
        <v>0.41359999999999997</v>
      </c>
      <c r="L163" s="11">
        <f t="array" ref="L163">+INDEX('Back data'!$A$113:$BA$113,,MAX(IF('Back data'!$A$113:$BA$113&lt;&gt;"",COLUMN('Back data'!$A$113:$BA$113)))-L$6)/L161</f>
        <v>0.2888</v>
      </c>
      <c r="M163" s="11">
        <f t="array" ref="M163">+INDEX('Back data'!$A$113:$BA$113,,MAX(IF('Back data'!$A$113:$BA$113&lt;&gt;"",COLUMN('Back data'!$A$113:$BA$113)))-M$6)/M161</f>
        <v>0.24940000000000001</v>
      </c>
      <c r="N163" s="11">
        <f t="array" ref="N163">+INDEX('Back data'!$A$113:$BA$113,,MAX(IF('Back data'!$A$113:$BA$113&lt;&gt;"",COLUMN('Back data'!$A$113:$BA$113)))-N$6)/N161</f>
        <v>0.27210000000000001</v>
      </c>
      <c r="O163" s="11">
        <f t="array" ref="O163">+INDEX('Back data'!$A$113:$BA$113,,MAX(IF('Back data'!$A$113:$BA$113&lt;&gt;"",COLUMN('Back data'!$A$113:$BA$113)))-O$6)/O161</f>
        <v>0.32400000000000001</v>
      </c>
      <c r="P163" s="11">
        <f t="array" ref="P163">+INDEX('Back data'!$A$113:$BA$113,,MAX(IF('Back data'!$A$113:$BA$113&lt;&gt;"",COLUMN('Back data'!$A$113:$BA$113)))-P$6)/P161</f>
        <v>0.26280000000000003</v>
      </c>
      <c r="R163" s="56"/>
    </row>
    <row r="166" spans="1:18" x14ac:dyDescent="0.25">
      <c r="B166" s="26"/>
      <c r="C166" s="8" t="s">
        <v>37</v>
      </c>
      <c r="D166" s="9">
        <f t="array" ref="D166">INDEX('Back data'!$A$117:$BA$117,,MAX(IF('Back data'!$A$117:$BA$117&lt;&gt;"",COLUMN('Back data'!$A$117:$BA$117)))-D$6)+INDEX('Back data'!$A$118:$BA$118,,MAX(IF('Back data'!$A$118:$BA$118&lt;&gt;"",COLUMN('Back data'!$A$118:$BA$118)))-D$6)</f>
        <v>86.800000000000011</v>
      </c>
      <c r="E166" s="9">
        <f t="array" ref="E166">INDEX('Back data'!$A$117:$BA$117,,MAX(IF('Back data'!$A$117:$BA$117&lt;&gt;"",COLUMN('Back data'!$A$117:$BA$117)))-E$6)+INDEX('Back data'!$A$118:$BA$118,,MAX(IF('Back data'!$A$118:$BA$118&lt;&gt;"",COLUMN('Back data'!$A$118:$BA$118)))-E$6)</f>
        <v>94.15</v>
      </c>
      <c r="F166" s="9">
        <f t="array" ref="F166">INDEX('Back data'!$A$117:$BA$117,,MAX(IF('Back data'!$A$117:$BA$117&lt;&gt;"",COLUMN('Back data'!$A$117:$BA$117)))-F$6)+INDEX('Back data'!$A$118:$BA$118,,MAX(IF('Back data'!$A$118:$BA$118&lt;&gt;"",COLUMN('Back data'!$A$118:$BA$118)))-F$6)</f>
        <v>89.2</v>
      </c>
      <c r="G166" s="9">
        <f t="array" ref="G166">INDEX('Back data'!$A$117:$BA$117,,MAX(IF('Back data'!$A$117:$BA$117&lt;&gt;"",COLUMN('Back data'!$A$117:$BA$117)))-G$6)+INDEX('Back data'!$A$118:$BA$118,,MAX(IF('Back data'!$A$118:$BA$118&lt;&gt;"",COLUMN('Back data'!$A$118:$BA$118)))-G$6)</f>
        <v>94.06</v>
      </c>
      <c r="H166" s="9">
        <f t="array" ref="H166">INDEX('Back data'!$A$117:$BA$117,,MAX(IF('Back data'!$A$117:$BA$117&lt;&gt;"",COLUMN('Back data'!$A$117:$BA$117)))-H$6)+INDEX('Back data'!$A$118:$BA$118,,MAX(IF('Back data'!$A$118:$BA$118&lt;&gt;"",COLUMN('Back data'!$A$118:$BA$118)))-H$6)</f>
        <v>96.37</v>
      </c>
      <c r="I166" s="9">
        <f t="array" ref="I166">INDEX('Back data'!$A$117:$BA$117,,MAX(IF('Back data'!$A$117:$BA$117&lt;&gt;"",COLUMN('Back data'!$A$117:$BA$117)))-I$6)+INDEX('Back data'!$A$118:$BA$118,,MAX(IF('Back data'!$A$118:$BA$118&lt;&gt;"",COLUMN('Back data'!$A$118:$BA$118)))-I$6)</f>
        <v>100</v>
      </c>
      <c r="J166" s="9">
        <f t="array" ref="J166">INDEX('Back data'!$A$117:$BA$117,,MAX(IF('Back data'!$A$117:$BA$117&lt;&gt;"",COLUMN('Back data'!$A$117:$BA$117)))-J$6)+INDEX('Back data'!$A$118:$BA$118,,MAX(IF('Back data'!$A$118:$BA$118&lt;&gt;"",COLUMN('Back data'!$A$118:$BA$118)))-J$6)</f>
        <v>100</v>
      </c>
      <c r="K166" s="9">
        <f t="array" ref="K166">INDEX('Back data'!$A$117:$BA$117,,MAX(IF('Back data'!$A$117:$BA$117&lt;&gt;"",COLUMN('Back data'!$A$117:$BA$117)))-K$6)+INDEX('Back data'!$A$118:$BA$118,,MAX(IF('Back data'!$A$118:$BA$118&lt;&gt;"",COLUMN('Back data'!$A$118:$BA$118)))-K$6)</f>
        <v>100</v>
      </c>
      <c r="L166" s="9">
        <f t="array" ref="L166">INDEX('Back data'!$A$117:$BA$117,,MAX(IF('Back data'!$A$117:$BA$117&lt;&gt;"",COLUMN('Back data'!$A$117:$BA$117)))-L$6)+INDEX('Back data'!$A$118:$BA$118,,MAX(IF('Back data'!$A$118:$BA$118&lt;&gt;"",COLUMN('Back data'!$A$118:$BA$118)))-L$6)</f>
        <v>100</v>
      </c>
      <c r="M166" s="9">
        <f t="array" ref="M166">INDEX('Back data'!$A$117:$BA$117,,MAX(IF('Back data'!$A$117:$BA$117&lt;&gt;"",COLUMN('Back data'!$A$117:$BA$117)))-M$6)+INDEX('Back data'!$A$118:$BA$118,,MAX(IF('Back data'!$A$118:$BA$118&lt;&gt;"",COLUMN('Back data'!$A$118:$BA$118)))-M$6)</f>
        <v>100</v>
      </c>
      <c r="N166" s="9">
        <f t="array" ref="N166">INDEX('Back data'!$A$117:$BA$117,,MAX(IF('Back data'!$A$117:$BA$117&lt;&gt;"",COLUMN('Back data'!$A$117:$BA$117)))-N$6)+INDEX('Back data'!$A$118:$BA$118,,MAX(IF('Back data'!$A$118:$BA$118&lt;&gt;"",COLUMN('Back data'!$A$118:$BA$118)))-N$6)</f>
        <v>100</v>
      </c>
      <c r="O166" s="9">
        <f t="array" ref="O166">INDEX('Back data'!$A$117:$BA$117,,MAX(IF('Back data'!$A$117:$BA$117&lt;&gt;"",COLUMN('Back data'!$A$117:$BA$117)))-O$6)+INDEX('Back data'!$A$118:$BA$118,,MAX(IF('Back data'!$A$118:$BA$118&lt;&gt;"",COLUMN('Back data'!$A$118:$BA$118)))-O$6)</f>
        <v>100</v>
      </c>
      <c r="P166" s="9">
        <f t="array" ref="P166">INDEX('Back data'!$A$117:$BA$117,,MAX(IF('Back data'!$A$117:$BA$117&lt;&gt;"",COLUMN('Back data'!$A$117:$BA$117)))-P$6)+INDEX('Back data'!$A$118:$BA$118,,MAX(IF('Back data'!$A$118:$BA$118&lt;&gt;"",COLUMN('Back data'!$A$118:$BA$118)))-P$6)</f>
        <v>100</v>
      </c>
    </row>
    <row r="167" spans="1:18" x14ac:dyDescent="0.25">
      <c r="A167" s="38" t="s">
        <v>48</v>
      </c>
      <c r="B167" s="40" t="s">
        <v>42</v>
      </c>
      <c r="C167" s="10" t="s">
        <v>39</v>
      </c>
      <c r="D167" s="11">
        <f t="array" ref="D167">INDEX('Back data'!$A$117:$BA$117,,MAX(IF('Back data'!$A$117:$BA$117&lt;&gt;"",COLUMN('Back data'!$A$117:$BA$117)))-D$6)/D166</f>
        <v>0.98352534562211968</v>
      </c>
      <c r="E167" s="11">
        <f t="array" ref="E167">INDEX('Back data'!$A$117:$BA$117,,MAX(IF('Back data'!$A$117:$BA$117&lt;&gt;"",COLUMN('Back data'!$A$117:$BA$117)))-E$6)/E166</f>
        <v>0.96314391927774834</v>
      </c>
      <c r="F167" s="11">
        <f t="array" ref="F167">INDEX('Back data'!$A$117:$BA$117,,MAX(IF('Back data'!$A$117:$BA$117&lt;&gt;"",COLUMN('Back data'!$A$117:$BA$117)))-F$6)/F166</f>
        <v>0.97040358744394617</v>
      </c>
      <c r="G167" s="11">
        <f t="array" ref="G167">INDEX('Back data'!$A$117:$BA$117,,MAX(IF('Back data'!$A$117:$BA$117&lt;&gt;"",COLUMN('Back data'!$A$117:$BA$117)))-G$6)/G166</f>
        <v>0.99489687433553042</v>
      </c>
      <c r="H167" s="11">
        <f t="array" ref="H167">INDEX('Back data'!$A$117:$BA$117,,MAX(IF('Back data'!$A$117:$BA$117&lt;&gt;"",COLUMN('Back data'!$A$117:$BA$117)))-H$6)/H166</f>
        <v>0.98619902459271558</v>
      </c>
      <c r="I167" s="11">
        <f t="array" ref="I167">INDEX('Back data'!$A$117:$BA$117,,MAX(IF('Back data'!$A$117:$BA$117&lt;&gt;"",COLUMN('Back data'!$A$117:$BA$117)))-I$6)/I166</f>
        <v>1</v>
      </c>
      <c r="J167" s="11">
        <f t="array" ref="J167">INDEX('Back data'!$A$117:$BA$117,,MAX(IF('Back data'!$A$117:$BA$117&lt;&gt;"",COLUMN('Back data'!$A$117:$BA$117)))-J$6)/J166</f>
        <v>1</v>
      </c>
      <c r="K167" s="11">
        <f t="array" ref="K167">INDEX('Back data'!$A$117:$BA$117,,MAX(IF('Back data'!$A$117:$BA$117&lt;&gt;"",COLUMN('Back data'!$A$117:$BA$117)))-K$6)/K166</f>
        <v>1</v>
      </c>
      <c r="L167" s="11">
        <f t="array" ref="L167">INDEX('Back data'!$A$117:$BA$117,,MAX(IF('Back data'!$A$117:$BA$117&lt;&gt;"",COLUMN('Back data'!$A$117:$BA$117)))-L$6)/L166</f>
        <v>1</v>
      </c>
      <c r="M167" s="11">
        <f t="array" ref="M167">INDEX('Back data'!$A$117:$BA$117,,MAX(IF('Back data'!$A$117:$BA$117&lt;&gt;"",COLUMN('Back data'!$A$117:$BA$117)))-M$6)/M166</f>
        <v>1</v>
      </c>
      <c r="N167" s="11">
        <f t="array" ref="N167">INDEX('Back data'!$A$117:$BA$117,,MAX(IF('Back data'!$A$117:$BA$117&lt;&gt;"",COLUMN('Back data'!$A$117:$BA$117)))-N$6)/N166</f>
        <v>1</v>
      </c>
      <c r="O167" s="11">
        <f t="array" ref="O167">INDEX('Back data'!$A$117:$BA$117,,MAX(IF('Back data'!$A$117:$BA$117&lt;&gt;"",COLUMN('Back data'!$A$117:$BA$117)))-O$6)/O166</f>
        <v>0.97970000000000002</v>
      </c>
      <c r="P167" s="11">
        <f t="array" ref="P167">INDEX('Back data'!$A$117:$BA$117,,MAX(IF('Back data'!$A$117:$BA$117&lt;&gt;"",COLUMN('Back data'!$A$117:$BA$117)))-P$6)/P166</f>
        <v>0.98719999999999997</v>
      </c>
    </row>
    <row r="168" spans="1:18" x14ac:dyDescent="0.25">
      <c r="A168" s="38" t="s">
        <v>48</v>
      </c>
      <c r="B168" s="40" t="s">
        <v>42</v>
      </c>
      <c r="C168" s="10" t="s">
        <v>40</v>
      </c>
      <c r="D168" s="11">
        <f t="array" ref="D168">+INDEX('Back data'!$A$118:$BA$118,,MAX(IF('Back data'!$A$118:$BA$118&lt;&gt;"",COLUMN('Back data'!$A$118:$BA$118)))-D$6)/D166</f>
        <v>1.647465437788018E-2</v>
      </c>
      <c r="E168" s="11">
        <f t="array" ref="E168">+INDEX('Back data'!$A$118:$BA$118,,MAX(IF('Back data'!$A$118:$BA$118&lt;&gt;"",COLUMN('Back data'!$A$118:$BA$118)))-E$6)/E166</f>
        <v>3.6856080722251723E-2</v>
      </c>
      <c r="F168" s="11">
        <f t="array" ref="F168">+INDEX('Back data'!$A$118:$BA$118,,MAX(IF('Back data'!$A$118:$BA$118&lt;&gt;"",COLUMN('Back data'!$A$118:$BA$118)))-F$6)/F166</f>
        <v>2.9596412556053813E-2</v>
      </c>
      <c r="G168" s="11">
        <f t="array" ref="G168">+INDEX('Back data'!$A$118:$BA$118,,MAX(IF('Back data'!$A$118:$BA$118&lt;&gt;"",COLUMN('Back data'!$A$118:$BA$118)))-G$6)/G166</f>
        <v>5.1031256644694873E-3</v>
      </c>
      <c r="H168" s="11">
        <f t="array" ref="H168">+INDEX('Back data'!$A$118:$BA$118,,MAX(IF('Back data'!$A$118:$BA$118&lt;&gt;"",COLUMN('Back data'!$A$118:$BA$118)))-H$6)/H166</f>
        <v>1.3800975407284425E-2</v>
      </c>
      <c r="I168" s="11">
        <f t="array" ref="I168">+INDEX('Back data'!$A$118:$BA$118,,MAX(IF('Back data'!$A$118:$BA$118&lt;&gt;"",COLUMN('Back data'!$A$118:$BA$118)))-I$6)/I166</f>
        <v>0</v>
      </c>
      <c r="J168" s="11">
        <f t="array" ref="J168">+INDEX('Back data'!$A$118:$BA$118,,MAX(IF('Back data'!$A$118:$BA$118&lt;&gt;"",COLUMN('Back data'!$A$118:$BA$118)))-J$6)/J166</f>
        <v>0</v>
      </c>
      <c r="K168" s="11">
        <f t="array" ref="K168">+INDEX('Back data'!$A$118:$BA$118,,MAX(IF('Back data'!$A$118:$BA$118&lt;&gt;"",COLUMN('Back data'!$A$118:$BA$118)))-K$6)/K166</f>
        <v>0</v>
      </c>
      <c r="L168" s="11">
        <f t="array" ref="L168">+INDEX('Back data'!$A$118:$BA$118,,MAX(IF('Back data'!$A$118:$BA$118&lt;&gt;"",COLUMN('Back data'!$A$118:$BA$118)))-L$6)/L166</f>
        <v>0</v>
      </c>
      <c r="M168" s="11">
        <f t="array" ref="M168">+INDEX('Back data'!$A$118:$BA$118,,MAX(IF('Back data'!$A$118:$BA$118&lt;&gt;"",COLUMN('Back data'!$A$118:$BA$118)))-M$6)/M166</f>
        <v>0</v>
      </c>
      <c r="N168" s="11">
        <f t="array" ref="N168">+INDEX('Back data'!$A$118:$BA$118,,MAX(IF('Back data'!$A$118:$BA$118&lt;&gt;"",COLUMN('Back data'!$A$118:$BA$118)))-N$6)/N166</f>
        <v>0</v>
      </c>
      <c r="O168" s="11">
        <f t="array" ref="O168">+INDEX('Back data'!$A$118:$BA$118,,MAX(IF('Back data'!$A$118:$BA$118&lt;&gt;"",COLUMN('Back data'!$A$118:$BA$118)))-O$6)/O166</f>
        <v>2.0299999999999999E-2</v>
      </c>
      <c r="P168" s="11">
        <f t="array" ref="P168">+INDEX('Back data'!$A$118:$BA$118,,MAX(IF('Back data'!$A$118:$BA$118&lt;&gt;"",COLUMN('Back data'!$A$118:$BA$118)))-P$6)/P166</f>
        <v>1.2800000000000001E-2</v>
      </c>
      <c r="R168" s="56"/>
    </row>
    <row r="171" spans="1:18" x14ac:dyDescent="0.25">
      <c r="C171" s="8" t="s">
        <v>37</v>
      </c>
      <c r="D171" s="9">
        <f t="array" ref="D171">INDEX('Back data'!$A$307:$BA$307,,MAX(IF('Back data'!$A$307:$BA$307&lt;&gt;"",COLUMN('Back data'!$A$307:$BA$307)))-D$6)+INDEX('Back data'!$A$308:$BA$308,,MAX(IF('Back data'!$A$308:$BA$308&lt;&gt;"",COLUMN('Back data'!$A$308:$BA$308)))-D$6)</f>
        <v>82</v>
      </c>
      <c r="E171" s="9">
        <f t="array" ref="E171">INDEX('Back data'!$A$307:$BA$307,,MAX(IF('Back data'!$A$307:$BA$307&lt;&gt;"",COLUMN('Back data'!$A$307:$BA$307)))-E$6)+INDEX('Back data'!$A$308:$BA$308,,MAX(IF('Back data'!$A$308:$BA$308&lt;&gt;"",COLUMN('Back data'!$A$308:$BA$308)))-E$6)</f>
        <v>80.599999999999994</v>
      </c>
      <c r="F171" s="9">
        <f t="array" ref="F171">INDEX('Back data'!$A$307:$BA$307,,MAX(IF('Back data'!$A$307:$BA$307&lt;&gt;"",COLUMN('Back data'!$A$307:$BA$307)))-F$6)+INDEX('Back data'!$A$308:$BA$308,,MAX(IF('Back data'!$A$308:$BA$308&lt;&gt;"",COLUMN('Back data'!$A$308:$BA$308)))-F$6)</f>
        <v>92.77</v>
      </c>
      <c r="G171" s="9">
        <f t="array" ref="G171">INDEX('Back data'!$A$307:$BA$307,,MAX(IF('Back data'!$A$307:$BA$307&lt;&gt;"",COLUMN('Back data'!$A$307:$BA$307)))-G$6)+INDEX('Back data'!$A$308:$BA$308,,MAX(IF('Back data'!$A$308:$BA$308&lt;&gt;"",COLUMN('Back data'!$A$308:$BA$308)))-G$6)</f>
        <v>93.24</v>
      </c>
      <c r="H171" s="9">
        <f t="array" ref="H171">INDEX('Back data'!$A$307:$BA$307,,MAX(IF('Back data'!$A$307:$BA$307&lt;&gt;"",COLUMN('Back data'!$A$307:$BA$307)))-H$6)+INDEX('Back data'!$A$308:$BA$308,,MAX(IF('Back data'!$A$308:$BA$308&lt;&gt;"",COLUMN('Back data'!$A$308:$BA$308)))-H$6)</f>
        <v>92.66</v>
      </c>
      <c r="I171" s="9">
        <f t="array" ref="I171">INDEX('Back data'!$A$307:$BA$307,,MAX(IF('Back data'!$A$307:$BA$307&lt;&gt;"",COLUMN('Back data'!$A$307:$BA$307)))-I$6)+INDEX('Back data'!$A$308:$BA$308,,MAX(IF('Back data'!$A$308:$BA$308&lt;&gt;"",COLUMN('Back data'!$A$308:$BA$308)))-I$6)</f>
        <v>100</v>
      </c>
      <c r="J171" s="9">
        <f t="array" ref="J171">INDEX('Back data'!$A$307:$BA$307,,MAX(IF('Back data'!$A$307:$BA$307&lt;&gt;"",COLUMN('Back data'!$A$307:$BA$307)))-J$6)+INDEX('Back data'!$A$308:$BA$308,,MAX(IF('Back data'!$A$308:$BA$308&lt;&gt;"",COLUMN('Back data'!$A$308:$BA$308)))-J$6)</f>
        <v>100</v>
      </c>
      <c r="K171" s="9">
        <f t="array" ref="K171">INDEX('Back data'!$A$307:$BA$307,,MAX(IF('Back data'!$A$307:$BA$307&lt;&gt;"",COLUMN('Back data'!$A$307:$BA$307)))-K$6)+INDEX('Back data'!$A$308:$BA$308,,MAX(IF('Back data'!$A$308:$BA$308&lt;&gt;"",COLUMN('Back data'!$A$308:$BA$308)))-K$6)</f>
        <v>100</v>
      </c>
      <c r="L171" s="9">
        <f t="array" ref="L171">INDEX('Back data'!$A$307:$BA$307,,MAX(IF('Back data'!$A$307:$BA$307&lt;&gt;"",COLUMN('Back data'!$A$307:$BA$307)))-L$6)+INDEX('Back data'!$A$308:$BA$308,,MAX(IF('Back data'!$A$308:$BA$308&lt;&gt;"",COLUMN('Back data'!$A$308:$BA$308)))-L$6)</f>
        <v>100</v>
      </c>
      <c r="M171" s="9">
        <f t="array" ref="M171">INDEX('Back data'!$A$307:$BA$307,,MAX(IF('Back data'!$A$307:$BA$307&lt;&gt;"",COLUMN('Back data'!$A$307:$BA$307)))-M$6)+INDEX('Back data'!$A$308:$BA$308,,MAX(IF('Back data'!$A$308:$BA$308&lt;&gt;"",COLUMN('Back data'!$A$308:$BA$308)))-M$6)</f>
        <v>100</v>
      </c>
      <c r="N171" s="9">
        <f t="array" ref="N171">INDEX('Back data'!$A$307:$BA$307,,MAX(IF('Back data'!$A$307:$BA$307&lt;&gt;"",COLUMN('Back data'!$A$307:$BA$307)))-N$6)+INDEX('Back data'!$A$308:$BA$308,,MAX(IF('Back data'!$A$308:$BA$308&lt;&gt;"",COLUMN('Back data'!$A$308:$BA$308)))-N$6)</f>
        <v>100</v>
      </c>
      <c r="O171" s="9">
        <f t="array" ref="O171">INDEX('Back data'!$A$307:$BA$307,,MAX(IF('Back data'!$A$307:$BA$307&lt;&gt;"",COLUMN('Back data'!$A$307:$BA$307)))-O$6)+INDEX('Back data'!$A$308:$BA$308,,MAX(IF('Back data'!$A$308:$BA$308&lt;&gt;"",COLUMN('Back data'!$A$308:$BA$308)))-O$6)</f>
        <v>100</v>
      </c>
      <c r="P171" s="9">
        <f t="array" ref="P171">INDEX('Back data'!$A$307:$BA$307,,MAX(IF('Back data'!$A$307:$BA$307&lt;&gt;"",COLUMN('Back data'!$A$307:$BA$307)))-P$6)+INDEX('Back data'!$A$308:$BA$308,,MAX(IF('Back data'!$A$308:$BA$308&lt;&gt;"",COLUMN('Back data'!$A$308:$BA$308)))-P$6)</f>
        <v>100</v>
      </c>
    </row>
    <row r="172" spans="1:18" x14ac:dyDescent="0.25">
      <c r="A172" s="38" t="s">
        <v>48</v>
      </c>
      <c r="B172" s="40" t="s">
        <v>27</v>
      </c>
      <c r="C172" s="10" t="s">
        <v>39</v>
      </c>
      <c r="D172" s="11">
        <f t="array" ref="D172">INDEX('Back data'!$A$307:$BA$307,,MAX(IF('Back data'!$A$307:$BA$307&lt;&gt;"",COLUMN('Back data'!$A$307:$BA$307)))-D$6)/D171</f>
        <v>0.84731707317073179</v>
      </c>
      <c r="E172" s="11">
        <f t="array" ref="E172">INDEX('Back data'!$A$307:$BA$307,,MAX(IF('Back data'!$A$307:$BA$307&lt;&gt;"",COLUMN('Back data'!$A$307:$BA$307)))-E$6)/E171</f>
        <v>0.82506203473945416</v>
      </c>
      <c r="F172" s="11">
        <f t="array" ref="F172">INDEX('Back data'!$A$307:$BA$307,,MAX(IF('Back data'!$A$307:$BA$307&lt;&gt;"",COLUMN('Back data'!$A$307:$BA$307)))-F$6)/F171</f>
        <v>0.80338471488627794</v>
      </c>
      <c r="G172" s="11">
        <f t="array" ref="G172">INDEX('Back data'!$A$307:$BA$307,,MAX(IF('Back data'!$A$307:$BA$307&lt;&gt;"",COLUMN('Back data'!$A$307:$BA$307)))-G$6)/G171</f>
        <v>0.72479622479622485</v>
      </c>
      <c r="H172" s="11">
        <f t="array" ref="H172">INDEX('Back data'!$A$307:$BA$307,,MAX(IF('Back data'!$A$307:$BA$307&lt;&gt;"",COLUMN('Back data'!$A$307:$BA$307)))-H$6)/H171</f>
        <v>0.9047053744873732</v>
      </c>
      <c r="I172" s="11">
        <f t="array" ref="I172">INDEX('Back data'!$A$307:$BA$307,,MAX(IF('Back data'!$A$307:$BA$307&lt;&gt;"",COLUMN('Back data'!$A$307:$BA$307)))-I$6)/I171</f>
        <v>0.72519999999999996</v>
      </c>
      <c r="J172" s="11">
        <f t="array" ref="J172">INDEX('Back data'!$A$307:$BA$307,,MAX(IF('Back data'!$A$307:$BA$307&lt;&gt;"",COLUMN('Back data'!$A$307:$BA$307)))-J$6)/J171</f>
        <v>0.63919999999999999</v>
      </c>
      <c r="K172" s="11">
        <f t="array" ref="K172">INDEX('Back data'!$A$307:$BA$307,,MAX(IF('Back data'!$A$307:$BA$307&lt;&gt;"",COLUMN('Back data'!$A$307:$BA$307)))-K$6)/K171</f>
        <v>0.51639999999999997</v>
      </c>
      <c r="L172" s="11">
        <f t="array" ref="L172">INDEX('Back data'!$A$307:$BA$307,,MAX(IF('Back data'!$A$307:$BA$307&lt;&gt;"",COLUMN('Back data'!$A$307:$BA$307)))-L$6)/L171</f>
        <v>0.72439999999999993</v>
      </c>
      <c r="M172" s="11">
        <f t="array" ref="M172">INDEX('Back data'!$A$307:$BA$307,,MAX(IF('Back data'!$A$307:$BA$307&lt;&gt;"",COLUMN('Back data'!$A$307:$BA$307)))-M$6)/M171</f>
        <v>0.76529999999999998</v>
      </c>
      <c r="N172" s="11">
        <f t="array" ref="N172">INDEX('Back data'!$A$307:$BA$307,,MAX(IF('Back data'!$A$307:$BA$307&lt;&gt;"",COLUMN('Back data'!$A$307:$BA$307)))-N$6)/N171</f>
        <v>0.54880000000000007</v>
      </c>
      <c r="O172" s="11">
        <f t="array" ref="O172">INDEX('Back data'!$A$307:$BA$307,,MAX(IF('Back data'!$A$307:$BA$307&lt;&gt;"",COLUMN('Back data'!$A$307:$BA$307)))-O$6)/O171</f>
        <v>0.43009999999999998</v>
      </c>
      <c r="P172" s="11">
        <f t="array" ref="P172">INDEX('Back data'!$A$307:$BA$307,,MAX(IF('Back data'!$A$307:$BA$307&lt;&gt;"",COLUMN('Back data'!$A$307:$BA$307)))-P$6)/P171</f>
        <v>0.65500000000000003</v>
      </c>
    </row>
    <row r="173" spans="1:18" x14ac:dyDescent="0.25">
      <c r="A173" s="38" t="s">
        <v>48</v>
      </c>
      <c r="B173" s="40" t="s">
        <v>27</v>
      </c>
      <c r="C173" s="10" t="s">
        <v>40</v>
      </c>
      <c r="D173" s="11">
        <f t="array" ref="D173">+INDEX('Back data'!$A$308:$BA$308,,MAX(IF('Back data'!$A$308:$BA$308&lt;&gt;"",COLUMN('Back data'!$A$308:$BA$308)))-D$6)/D171</f>
        <v>0.15268292682926829</v>
      </c>
      <c r="E173" s="11">
        <f t="array" ref="E173">+INDEX('Back data'!$A$308:$BA$308,,MAX(IF('Back data'!$A$308:$BA$308&lt;&gt;"",COLUMN('Back data'!$A$308:$BA$308)))-E$6)/E171</f>
        <v>0.17493796526054592</v>
      </c>
      <c r="F173" s="11">
        <f t="array" ref="F173">+INDEX('Back data'!$A$308:$BA$308,,MAX(IF('Back data'!$A$308:$BA$308&lt;&gt;"",COLUMN('Back data'!$A$308:$BA$308)))-F$6)/F171</f>
        <v>0.19661528511372209</v>
      </c>
      <c r="G173" s="11">
        <f t="array" ref="G173">+INDEX('Back data'!$A$308:$BA$308,,MAX(IF('Back data'!$A$308:$BA$308&lt;&gt;"",COLUMN('Back data'!$A$308:$BA$308)))-G$6)/G171</f>
        <v>0.2752037752037752</v>
      </c>
      <c r="H173" s="11">
        <f t="array" ref="H173">+INDEX('Back data'!$A$308:$BA$308,,MAX(IF('Back data'!$A$308:$BA$308&lt;&gt;"",COLUMN('Back data'!$A$308:$BA$308)))-H$6)/H171</f>
        <v>9.529462551262681E-2</v>
      </c>
      <c r="I173" s="11">
        <f t="array" ref="I173">+INDEX('Back data'!$A$308:$BA$308,,MAX(IF('Back data'!$A$308:$BA$308&lt;&gt;"",COLUMN('Back data'!$A$308:$BA$308)))-I$6)/I171</f>
        <v>0.27479999999999999</v>
      </c>
      <c r="J173" s="11">
        <f t="array" ref="J173">+INDEX('Back data'!$A$308:$BA$308,,MAX(IF('Back data'!$A$308:$BA$308&lt;&gt;"",COLUMN('Back data'!$A$308:$BA$308)))-J$6)/J171</f>
        <v>0.36080000000000001</v>
      </c>
      <c r="K173" s="11">
        <f t="array" ref="K173">+INDEX('Back data'!$A$308:$BA$308,,MAX(IF('Back data'!$A$308:$BA$308&lt;&gt;"",COLUMN('Back data'!$A$308:$BA$308)))-K$6)/K171</f>
        <v>0.48359999999999997</v>
      </c>
      <c r="L173" s="11">
        <f t="array" ref="L173">+INDEX('Back data'!$A$308:$BA$308,,MAX(IF('Back data'!$A$308:$BA$308&lt;&gt;"",COLUMN('Back data'!$A$308:$BA$308)))-L$6)/L171</f>
        <v>0.27560000000000001</v>
      </c>
      <c r="M173" s="11">
        <f t="array" ref="M173">+INDEX('Back data'!$A$308:$BA$308,,MAX(IF('Back data'!$A$308:$BA$308&lt;&gt;"",COLUMN('Back data'!$A$308:$BA$308)))-M$6)/M171</f>
        <v>0.23469999999999999</v>
      </c>
      <c r="N173" s="11">
        <f t="array" ref="N173">+INDEX('Back data'!$A$308:$BA$308,,MAX(IF('Back data'!$A$308:$BA$308&lt;&gt;"",COLUMN('Back data'!$A$308:$BA$308)))-N$6)/N171</f>
        <v>0.45119999999999999</v>
      </c>
      <c r="O173" s="11">
        <f t="array" ref="O173">+INDEX('Back data'!$A$308:$BA$308,,MAX(IF('Back data'!$A$308:$BA$308&lt;&gt;"",COLUMN('Back data'!$A$308:$BA$308)))-O$6)/O171</f>
        <v>0.56990000000000007</v>
      </c>
      <c r="P173" s="11">
        <f t="array" ref="P173">+INDEX('Back data'!$A$308:$BA$308,,MAX(IF('Back data'!$A$308:$BA$308&lt;&gt;"",COLUMN('Back data'!$A$308:$BA$308)))-P$6)/P171</f>
        <v>0.34499999999999997</v>
      </c>
      <c r="R173" s="56"/>
    </row>
    <row r="174" spans="1:18" x14ac:dyDescent="0.25">
      <c r="A174" s="30"/>
      <c r="B174" s="40"/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R174" s="56"/>
    </row>
    <row r="175" spans="1:18" x14ac:dyDescent="0.25">
      <c r="A175" s="30"/>
      <c r="B175" s="40"/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R175" s="56"/>
    </row>
    <row r="176" spans="1:18" x14ac:dyDescent="0.25">
      <c r="A176" s="30"/>
      <c r="B176" s="40"/>
      <c r="C176" s="8" t="s">
        <v>37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 cm="1">
        <f t="array" ref="O176">INDEX('Back data'!$A$312:$BA$312,,MAX(IF('Back data'!$A$312:$BA$312&lt;&gt;"",COLUMN('Back data'!$A$312:$BA$312)))-O$6)+INDEX('Back data'!$A$313:$BA$313,,MAX(IF('Back data'!$A$313:$BA$313&lt;&gt;"",COLUMN('Back data'!$A$313:$BA$313)))-O$6)</f>
        <v>100</v>
      </c>
      <c r="P176" s="9" cm="1">
        <f t="array" ref="P176">INDEX('Back data'!$A$312:$BA$312,,MAX(IF('Back data'!$A$312:$BA$312&lt;&gt;"",COLUMN('Back data'!$A$312:$BA$312)))-P$6)+INDEX('Back data'!$A$313:$BA$313,,MAX(IF('Back data'!$A$313:$BA$313&lt;&gt;"",COLUMN('Back data'!$A$313:$BA$313)))-P$6)</f>
        <v>100</v>
      </c>
      <c r="R176" s="56"/>
    </row>
    <row r="177" spans="1:18" x14ac:dyDescent="0.25">
      <c r="A177" s="38" t="s">
        <v>48</v>
      </c>
      <c r="B177" s="40" t="s">
        <v>31</v>
      </c>
      <c r="C177" s="10" t="s">
        <v>39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 cm="1">
        <f t="array" ref="O177">INDEX('Back data'!$A$312:$BA$312,,MAX(IF('Back data'!$A$312:$BA$312&lt;&gt;"",COLUMN('Back data'!$A$312:$BA$312)))-O$6)/O176</f>
        <v>0.96140000000000003</v>
      </c>
      <c r="P177" s="11" cm="1">
        <f t="array" ref="P177">INDEX('Back data'!$A$312:$BA$312,,MAX(IF('Back data'!$A$312:$BA$312&lt;&gt;"",COLUMN('Back data'!$A$312:$BA$312)))-P$6)/P176</f>
        <v>0.96930000000000005</v>
      </c>
      <c r="R177" s="56"/>
    </row>
    <row r="178" spans="1:18" x14ac:dyDescent="0.25">
      <c r="A178" s="38" t="s">
        <v>48</v>
      </c>
      <c r="B178" s="40" t="s">
        <v>31</v>
      </c>
      <c r="C178" s="10" t="s">
        <v>40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 cm="1">
        <f t="array" ref="O178">INDEX('Back data'!$A$313:$BA$313,,MAX(IF('Back data'!$A$313:$BA$313&lt;&gt;"",COLUMN('Back data'!$A$313:$BA$313)))-O$6)/O176</f>
        <v>3.8599999999999995E-2</v>
      </c>
      <c r="P178" s="11" cm="1">
        <f t="array" ref="P178">INDEX('Back data'!$A$313:$BA$313,,MAX(IF('Back data'!$A$313:$BA$313&lt;&gt;"",COLUMN('Back data'!$A$313:$BA$313)))-P$6)/P176</f>
        <v>3.0699999999999998E-2</v>
      </c>
      <c r="R178" s="56"/>
    </row>
    <row r="179" spans="1:18" x14ac:dyDescent="0.25"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</row>
    <row r="181" spans="1:18" x14ac:dyDescent="0.25">
      <c r="C181" s="8" t="s">
        <v>37</v>
      </c>
      <c r="D181" s="9">
        <f t="array" ref="D181">INDEX('Back data'!$A$317:$BA$317,,MAX(IF('Back data'!$A$317:$BA$317&lt;&gt;"",COLUMN('Back data'!$A$317:$BA$317)))-D$6)+INDEX('Back data'!$A$318:$BA$318,,MAX(IF('Back data'!$A$318:$BA$318&lt;&gt;"",COLUMN('Back data'!$A$318:$BA$318)))-D$6)</f>
        <v>86.899999999999991</v>
      </c>
      <c r="E181" s="9">
        <f t="array" ref="E181">INDEX('Back data'!$A$317:$BA$317,,MAX(IF('Back data'!$A$317:$BA$317&lt;&gt;"",COLUMN('Back data'!$A$317:$BA$317)))-E$6)+INDEX('Back data'!$A$318:$BA$318,,MAX(IF('Back data'!$A$318:$BA$318&lt;&gt;"",COLUMN('Back data'!$A$318:$BA$318)))-E$6)</f>
        <v>96.01</v>
      </c>
      <c r="F181" s="9">
        <f t="array" ref="F181">INDEX('Back data'!$A$317:$BA$317,,MAX(IF('Back data'!$A$317:$BA$317&lt;&gt;"",COLUMN('Back data'!$A$317:$BA$317)))-F$6)+INDEX('Back data'!$A$318:$BA$318,,MAX(IF('Back data'!$A$318:$BA$318&lt;&gt;"",COLUMN('Back data'!$A$318:$BA$318)))-F$6)</f>
        <v>91.45</v>
      </c>
      <c r="G181" s="9">
        <f t="array" ref="G181">INDEX('Back data'!$A$317:$BA$317,,MAX(IF('Back data'!$A$317:$BA$317&lt;&gt;"",COLUMN('Back data'!$A$317:$BA$317)))-G$6)+INDEX('Back data'!$A$318:$BA$318,,MAX(IF('Back data'!$A$318:$BA$318&lt;&gt;"",COLUMN('Back data'!$A$318:$BA$318)))-G$6)</f>
        <v>93.04</v>
      </c>
      <c r="H181" s="9">
        <f t="array" ref="H181">INDEX('Back data'!$A$317:$BA$317,,MAX(IF('Back data'!$A$317:$BA$317&lt;&gt;"",COLUMN('Back data'!$A$317:$BA$317)))-H$6)+INDEX('Back data'!$A$318:$BA$318,,MAX(IF('Back data'!$A$318:$BA$318&lt;&gt;"",COLUMN('Back data'!$A$318:$BA$318)))-H$6)</f>
        <v>95.5</v>
      </c>
      <c r="I181" s="9">
        <f t="array" ref="I181">INDEX('Back data'!$A$317:$BA$317,,MAX(IF('Back data'!$A$317:$BA$317&lt;&gt;"",COLUMN('Back data'!$A$317:$BA$317)))-I$6)+INDEX('Back data'!$A$318:$BA$318,,MAX(IF('Back data'!$A$318:$BA$318&lt;&gt;"",COLUMN('Back data'!$A$318:$BA$318)))-I$6)</f>
        <v>100</v>
      </c>
      <c r="J181" s="9">
        <f t="array" ref="J181">INDEX('Back data'!$A$317:$BA$317,,MAX(IF('Back data'!$A$317:$BA$317&lt;&gt;"",COLUMN('Back data'!$A$317:$BA$317)))-J$6)+INDEX('Back data'!$A$318:$BA$318,,MAX(IF('Back data'!$A$318:$BA$318&lt;&gt;"",COLUMN('Back data'!$A$318:$BA$318)))-J$6)</f>
        <v>100</v>
      </c>
      <c r="K181" s="9">
        <f t="array" ref="K181">INDEX('Back data'!$A$317:$BA$317,,MAX(IF('Back data'!$A$317:$BA$317&lt;&gt;"",COLUMN('Back data'!$A$317:$BA$317)))-K$6)+INDEX('Back data'!$A$318:$BA$318,,MAX(IF('Back data'!$A$318:$BA$318&lt;&gt;"",COLUMN('Back data'!$A$318:$BA$318)))-K$6)</f>
        <v>100</v>
      </c>
      <c r="L181" s="9">
        <f t="array" ref="L181">INDEX('Back data'!$A$317:$BA$317,,MAX(IF('Back data'!$A$317:$BA$317&lt;&gt;"",COLUMN('Back data'!$A$317:$BA$317)))-L$6)+INDEX('Back data'!$A$318:$BA$318,,MAX(IF('Back data'!$A$318:$BA$318&lt;&gt;"",COLUMN('Back data'!$A$318:$BA$318)))-L$6)</f>
        <v>100</v>
      </c>
      <c r="M181" s="9">
        <f t="array" ref="M181">INDEX('Back data'!$A$317:$BA$317,,MAX(IF('Back data'!$A$317:$BA$317&lt;&gt;"",COLUMN('Back data'!$A$317:$BA$317)))-M$6)+INDEX('Back data'!$A$318:$BA$318,,MAX(IF('Back data'!$A$318:$BA$318&lt;&gt;"",COLUMN('Back data'!$A$318:$BA$318)))-M$6)</f>
        <v>100</v>
      </c>
      <c r="N181" s="9">
        <f t="array" ref="N181">INDEX('Back data'!$A$317:$BA$317,,MAX(IF('Back data'!$A$317:$BA$317&lt;&gt;"",COLUMN('Back data'!$A$317:$BA$317)))-N$6)+INDEX('Back data'!$A$318:$BA$318,,MAX(IF('Back data'!$A$318:$BA$318&lt;&gt;"",COLUMN('Back data'!$A$318:$BA$318)))-N$6)</f>
        <v>100</v>
      </c>
      <c r="O181" s="9">
        <f t="array" ref="O181">INDEX('Back data'!$A$317:$BA$317,,MAX(IF('Back data'!$A$317:$BA$317&lt;&gt;"",COLUMN('Back data'!$A$317:$BA$317)))-O$6)+INDEX('Back data'!$A$318:$BA$318,,MAX(IF('Back data'!$A$318:$BA$318&lt;&gt;"",COLUMN('Back data'!$A$318:$BA$318)))-O$6)</f>
        <v>100</v>
      </c>
      <c r="P181" s="9">
        <f t="array" ref="P181">INDEX('Back data'!$A$317:$BA$317,,MAX(IF('Back data'!$A$317:$BA$317&lt;&gt;"",COLUMN('Back data'!$A$317:$BA$317)))-P$6)+INDEX('Back data'!$A$318:$BA$318,,MAX(IF('Back data'!$A$318:$BA$318&lt;&gt;"",COLUMN('Back data'!$A$318:$BA$318)))-P$6)</f>
        <v>100</v>
      </c>
    </row>
    <row r="182" spans="1:18" x14ac:dyDescent="0.25">
      <c r="A182" s="38" t="s">
        <v>48</v>
      </c>
      <c r="B182" s="40" t="s">
        <v>32</v>
      </c>
      <c r="C182" s="10" t="s">
        <v>39</v>
      </c>
      <c r="D182" s="11">
        <f t="array" ref="D182">INDEX('Back data'!$A$317:$BA$317,,MAX(IF('Back data'!$A$317:$BA$317&lt;&gt;"",COLUMN('Back data'!$A$317:$BA$317)))-D$6)/D181</f>
        <v>0.97871116225546617</v>
      </c>
      <c r="E182" s="11">
        <f t="array" ref="E182">INDEX('Back data'!$A$317:$BA$317,,MAX(IF('Back data'!$A$317:$BA$317&lt;&gt;"",COLUMN('Back data'!$A$317:$BA$317)))-E$6)/E181</f>
        <v>0.97187792938235595</v>
      </c>
      <c r="F182" s="11">
        <f t="array" ref="F182">INDEX('Back data'!$A$317:$BA$317,,MAX(IF('Back data'!$A$317:$BA$317&lt;&gt;"",COLUMN('Back data'!$A$317:$BA$317)))-F$6)/F181</f>
        <v>0.96074357572443958</v>
      </c>
      <c r="G182" s="11">
        <f t="array" ref="G182">INDEX('Back data'!$A$317:$BA$317,,MAX(IF('Back data'!$A$317:$BA$317&lt;&gt;"",COLUMN('Back data'!$A$317:$BA$317)))-G$6)/G181</f>
        <v>0.9575451418744626</v>
      </c>
      <c r="H182" s="11">
        <f t="array" ref="H182">INDEX('Back data'!$A$317:$BA$317,,MAX(IF('Back data'!$A$317:$BA$317&lt;&gt;"",COLUMN('Back data'!$A$317:$BA$317)))-H$6)/H181</f>
        <v>0.98010471204188476</v>
      </c>
      <c r="I182" s="11">
        <f t="array" ref="I182">INDEX('Back data'!$A$317:$BA$317,,MAX(IF('Back data'!$A$317:$BA$317&lt;&gt;"",COLUMN('Back data'!$A$317:$BA$317)))-I$6)/I181</f>
        <v>0.99459999999999993</v>
      </c>
      <c r="J182" s="11">
        <f t="array" ref="J182">INDEX('Back data'!$A$317:$BA$317,,MAX(IF('Back data'!$A$317:$BA$317&lt;&gt;"",COLUMN('Back data'!$A$317:$BA$317)))-J$6)/J181</f>
        <v>0.97680000000000011</v>
      </c>
      <c r="K182" s="11">
        <f t="array" ref="K182">INDEX('Back data'!$A$317:$BA$317,,MAX(IF('Back data'!$A$317:$BA$317&lt;&gt;"",COLUMN('Back data'!$A$317:$BA$317)))-K$6)/K181</f>
        <v>0.98950000000000005</v>
      </c>
      <c r="L182" s="11">
        <f t="array" ref="L182">INDEX('Back data'!$A$317:$BA$317,,MAX(IF('Back data'!$A$317:$BA$317&lt;&gt;"",COLUMN('Back data'!$A$317:$BA$317)))-L$6)/L181</f>
        <v>0.97519999999999996</v>
      </c>
      <c r="M182" s="11">
        <f t="array" ref="M182">INDEX('Back data'!$A$317:$BA$317,,MAX(IF('Back data'!$A$317:$BA$317&lt;&gt;"",COLUMN('Back data'!$A$317:$BA$317)))-M$6)/M181</f>
        <v>0.9729000000000001</v>
      </c>
      <c r="N182" s="11">
        <f t="array" ref="N182">INDEX('Back data'!$A$317:$BA$317,,MAX(IF('Back data'!$A$317:$BA$317&lt;&gt;"",COLUMN('Back data'!$A$317:$BA$317)))-N$6)/N181</f>
        <v>0.98450000000000004</v>
      </c>
      <c r="O182" s="11">
        <f t="array" ref="O182">INDEX('Back data'!$A$317:$BA$317,,MAX(IF('Back data'!$A$317:$BA$317&lt;&gt;"",COLUMN('Back data'!$A$317:$BA$317)))-O$6)/O181</f>
        <v>0.96650000000000003</v>
      </c>
      <c r="P182" s="11">
        <f t="array" ref="P182">INDEX('Back data'!$A$317:$BA$317,,MAX(IF('Back data'!$A$317:$BA$317&lt;&gt;"",COLUMN('Back data'!$A$317:$BA$317)))-P$6)/P181</f>
        <v>0.97430000000000005</v>
      </c>
    </row>
    <row r="183" spans="1:18" x14ac:dyDescent="0.25">
      <c r="A183" s="38" t="s">
        <v>48</v>
      </c>
      <c r="B183" s="40" t="s">
        <v>32</v>
      </c>
      <c r="C183" s="10" t="s">
        <v>40</v>
      </c>
      <c r="D183" s="11">
        <f t="array" ref="D183">INDEX('Back data'!$A$318:$BA$318,,MAX(IF('Back data'!$A$318:$BA$318&lt;&gt;"",COLUMN('Back data'!$A$318:$BA$318)))-D$6)/D181</f>
        <v>2.128883774453395E-2</v>
      </c>
      <c r="E183" s="11">
        <f t="array" ref="E183">INDEX('Back data'!$A$318:$BA$318,,MAX(IF('Back data'!$A$318:$BA$318&lt;&gt;"",COLUMN('Back data'!$A$318:$BA$318)))-E$6)/E181</f>
        <v>2.8122070617643997E-2</v>
      </c>
      <c r="F183" s="11">
        <f t="array" ref="F183">INDEX('Back data'!$A$318:$BA$318,,MAX(IF('Back data'!$A$318:$BA$318&lt;&gt;"",COLUMN('Back data'!$A$318:$BA$318)))-F$6)/F181</f>
        <v>3.9256424275560413E-2</v>
      </c>
      <c r="G183" s="11">
        <f t="array" ref="G183">INDEX('Back data'!$A$318:$BA$318,,MAX(IF('Back data'!$A$318:$BA$318&lt;&gt;"",COLUMN('Back data'!$A$318:$BA$318)))-G$6)/G181</f>
        <v>4.2454858125537405E-2</v>
      </c>
      <c r="H183" s="11">
        <f t="array" ref="H183">INDEX('Back data'!$A$318:$BA$318,,MAX(IF('Back data'!$A$318:$BA$318&lt;&gt;"",COLUMN('Back data'!$A$318:$BA$318)))-H$6)/H181</f>
        <v>1.9895287958115182E-2</v>
      </c>
      <c r="I183" s="11">
        <f t="array" ref="I183">INDEX('Back data'!$A$318:$BA$318,,MAX(IF('Back data'!$A$318:$BA$318&lt;&gt;"",COLUMN('Back data'!$A$318:$BA$318)))-I$6)/I181</f>
        <v>5.4000000000000003E-3</v>
      </c>
      <c r="J183" s="11">
        <f t="array" ref="J183">INDEX('Back data'!$A$318:$BA$318,,MAX(IF('Back data'!$A$318:$BA$318&lt;&gt;"",COLUMN('Back data'!$A$318:$BA$318)))-J$6)/J181</f>
        <v>2.3199999999999998E-2</v>
      </c>
      <c r="K183" s="11">
        <f t="array" ref="K183">INDEX('Back data'!$A$318:$BA$318,,MAX(IF('Back data'!$A$318:$BA$318&lt;&gt;"",COLUMN('Back data'!$A$318:$BA$318)))-K$6)/K181</f>
        <v>1.0500000000000001E-2</v>
      </c>
      <c r="L183" s="11">
        <f t="array" ref="L183">INDEX('Back data'!$A$318:$BA$318,,MAX(IF('Back data'!$A$318:$BA$318&lt;&gt;"",COLUMN('Back data'!$A$318:$BA$318)))-L$6)/L181</f>
        <v>2.4799999999999999E-2</v>
      </c>
      <c r="M183" s="11">
        <f t="array" ref="M183">INDEX('Back data'!$A$318:$BA$318,,MAX(IF('Back data'!$A$318:$BA$318&lt;&gt;"",COLUMN('Back data'!$A$318:$BA$318)))-M$6)/M181</f>
        <v>2.7099999999999999E-2</v>
      </c>
      <c r="N183" s="11">
        <f t="array" ref="N183">INDEX('Back data'!$A$318:$BA$318,,MAX(IF('Back data'!$A$318:$BA$318&lt;&gt;"",COLUMN('Back data'!$A$318:$BA$318)))-N$6)/N181</f>
        <v>1.55E-2</v>
      </c>
      <c r="O183" s="11">
        <f t="array" ref="O183">INDEX('Back data'!$A$318:$BA$318,,MAX(IF('Back data'!$A$318:$BA$318&lt;&gt;"",COLUMN('Back data'!$A$318:$BA$318)))-O$6)/O181</f>
        <v>3.3500000000000002E-2</v>
      </c>
      <c r="P183" s="11">
        <f t="array" ref="P183">INDEX('Back data'!$A$318:$BA$318,,MAX(IF('Back data'!$A$318:$BA$318&lt;&gt;"",COLUMN('Back data'!$A$318:$BA$318)))-P$6)/P181</f>
        <v>2.5699999999999997E-2</v>
      </c>
      <c r="R183" s="56"/>
    </row>
    <row r="186" spans="1:18" x14ac:dyDescent="0.25">
      <c r="C186" s="8" t="s">
        <v>37</v>
      </c>
      <c r="D186" s="9">
        <f t="array" ref="D186">INDEX('Back data'!$A$322:$BA$322,,MAX(IF('Back data'!$A$322:$BA$322&lt;&gt;"",COLUMN('Back data'!$A$322:$BA$322)))-D$6)+INDEX('Back data'!$A$323:$BA$323,,MAX(IF('Back data'!$A$323:$BA$323&lt;&gt;"",COLUMN('Back data'!$A$323:$BA$323)))-D$6)</f>
        <v>87.13</v>
      </c>
      <c r="E186" s="9">
        <f t="array" ref="E186">INDEX('Back data'!$A$322:$BA$322,,MAX(IF('Back data'!$A$322:$BA$322&lt;&gt;"",COLUMN('Back data'!$A$322:$BA$322)))-E$6)+INDEX('Back data'!$A$323:$BA$323,,MAX(IF('Back data'!$A$323:$BA$323&lt;&gt;"",COLUMN('Back data'!$A$323:$BA$323)))-E$6)</f>
        <v>93.67</v>
      </c>
      <c r="F186" s="9">
        <f t="array" ref="F186">INDEX('Back data'!$A$322:$BA$322,,MAX(IF('Back data'!$A$322:$BA$322&lt;&gt;"",COLUMN('Back data'!$A$322:$BA$322)))-F$6)+INDEX('Back data'!$A$323:$BA$323,,MAX(IF('Back data'!$A$323:$BA$323&lt;&gt;"",COLUMN('Back data'!$A$323:$BA$323)))-F$6)</f>
        <v>85.210000000000008</v>
      </c>
      <c r="G186" s="9">
        <f t="array" ref="G186">INDEX('Back data'!$A$322:$BA$322,,MAX(IF('Back data'!$A$322:$BA$322&lt;&gt;"",COLUMN('Back data'!$A$322:$BA$322)))-G$6)+INDEX('Back data'!$A$323:$BA$323,,MAX(IF('Back data'!$A$323:$BA$323&lt;&gt;"",COLUMN('Back data'!$A$323:$BA$323)))-G$6)</f>
        <v>96.3</v>
      </c>
      <c r="H186" s="9">
        <f t="array" ref="H186">INDEX('Back data'!$A$322:$BA$322,,MAX(IF('Back data'!$A$322:$BA$322&lt;&gt;"",COLUMN('Back data'!$A$322:$BA$322)))-H$6)+INDEX('Back data'!$A$323:$BA$323,,MAX(IF('Back data'!$A$323:$BA$323&lt;&gt;"",COLUMN('Back data'!$A$323:$BA$323)))-H$6)</f>
        <v>99.54</v>
      </c>
      <c r="I186" s="9">
        <f t="array" ref="I186">INDEX('Back data'!$A$322:$BA$322,,MAX(IF('Back data'!$A$322:$BA$322&lt;&gt;"",COLUMN('Back data'!$A$322:$BA$322)))-I$6)+INDEX('Back data'!$A$323:$BA$323,,MAX(IF('Back data'!$A$323:$BA$323&lt;&gt;"",COLUMN('Back data'!$A$323:$BA$323)))-I$6)</f>
        <v>100</v>
      </c>
      <c r="J186" s="9">
        <f t="array" ref="J186">INDEX('Back data'!$A$322:$BA$322,,MAX(IF('Back data'!$A$322:$BA$322&lt;&gt;"",COLUMN('Back data'!$A$322:$BA$322)))-J$6)+INDEX('Back data'!$A$323:$BA$323,,MAX(IF('Back data'!$A$323:$BA$323&lt;&gt;"",COLUMN('Back data'!$A$323:$BA$323)))-J$6)</f>
        <v>100</v>
      </c>
      <c r="K186" s="9">
        <f t="array" ref="K186">INDEX('Back data'!$A$322:$BA$322,,MAX(IF('Back data'!$A$322:$BA$322&lt;&gt;"",COLUMN('Back data'!$A$322:$BA$322)))-K$6)+INDEX('Back data'!$A$323:$BA$323,,MAX(IF('Back data'!$A$323:$BA$323&lt;&gt;"",COLUMN('Back data'!$A$323:$BA$323)))-K$6)</f>
        <v>100</v>
      </c>
      <c r="L186" s="9">
        <f t="array" ref="L186">INDEX('Back data'!$A$322:$BA$322,,MAX(IF('Back data'!$A$322:$BA$322&lt;&gt;"",COLUMN('Back data'!$A$322:$BA$322)))-L$6)+INDEX('Back data'!$A$323:$BA$323,,MAX(IF('Back data'!$A$323:$BA$323&lt;&gt;"",COLUMN('Back data'!$A$323:$BA$323)))-L$6)</f>
        <v>100</v>
      </c>
      <c r="M186" s="9">
        <f t="array" ref="M186">INDEX('Back data'!$A$322:$BA$322,,MAX(IF('Back data'!$A$322:$BA$322&lt;&gt;"",COLUMN('Back data'!$A$322:$BA$322)))-M$6)+INDEX('Back data'!$A$323:$BA$323,,MAX(IF('Back data'!$A$323:$BA$323&lt;&gt;"",COLUMN('Back data'!$A$323:$BA$323)))-M$6)</f>
        <v>100</v>
      </c>
      <c r="N186" s="9">
        <f t="array" ref="N186">INDEX('Back data'!$A$322:$BA$322,,MAX(IF('Back data'!$A$322:$BA$322&lt;&gt;"",COLUMN('Back data'!$A$322:$BA$322)))-N$6)+INDEX('Back data'!$A$323:$BA$323,,MAX(IF('Back data'!$A$323:$BA$323&lt;&gt;"",COLUMN('Back data'!$A$323:$BA$323)))-N$6)</f>
        <v>100</v>
      </c>
      <c r="O186" s="9">
        <f t="array" ref="O186">INDEX('Back data'!$A$322:$BA$322,,MAX(IF('Back data'!$A$322:$BA$322&lt;&gt;"",COLUMN('Back data'!$A$322:$BA$322)))-O$6)+INDEX('Back data'!$A$323:$BA$323,,MAX(IF('Back data'!$A$323:$BA$323&lt;&gt;"",COLUMN('Back data'!$A$323:$BA$323)))-O$6)</f>
        <v>100</v>
      </c>
      <c r="P186" s="9">
        <f t="array" ref="P186">INDEX('Back data'!$A$322:$BA$322,,MAX(IF('Back data'!$A$322:$BA$322&lt;&gt;"",COLUMN('Back data'!$A$322:$BA$322)))-P$6)+INDEX('Back data'!$A$323:$BA$323,,MAX(IF('Back data'!$A$323:$BA$323&lt;&gt;"",COLUMN('Back data'!$A$323:$BA$323)))-P$6)</f>
        <v>100</v>
      </c>
    </row>
    <row r="187" spans="1:18" x14ac:dyDescent="0.25">
      <c r="A187" s="38" t="s">
        <v>48</v>
      </c>
      <c r="B187" s="40" t="s">
        <v>36</v>
      </c>
      <c r="C187" s="10" t="s">
        <v>39</v>
      </c>
      <c r="D187" s="11">
        <f t="array" ref="D187">INDEX('Back data'!$A$322:$BA$322,,MAX(IF('Back data'!$A$322:$BA$322&lt;&gt;"",COLUMN('Back data'!$A$322:$BA$322)))-D$6)/D186</f>
        <v>0.9723401813382303</v>
      </c>
      <c r="E187" s="11">
        <f t="array" ref="E187">INDEX('Back data'!$A$322:$BA$322,,MAX(IF('Back data'!$A$322:$BA$322&lt;&gt;"",COLUMN('Back data'!$A$322:$BA$322)))-E$6)/E186</f>
        <v>0.8903597736735348</v>
      </c>
      <c r="F187" s="11">
        <f t="array" ref="F187">INDEX('Back data'!$A$322:$BA$322,,MAX(IF('Back data'!$A$322:$BA$322&lt;&gt;"",COLUMN('Back data'!$A$322:$BA$322)))-F$6)/F186</f>
        <v>0.93040722919845076</v>
      </c>
      <c r="G187" s="11">
        <f t="array" ref="G187">INDEX('Back data'!$A$322:$BA$322,,MAX(IF('Back data'!$A$322:$BA$322&lt;&gt;"",COLUMN('Back data'!$A$322:$BA$322)))-G$6)/G186</f>
        <v>1</v>
      </c>
      <c r="H187" s="11">
        <f t="array" ref="H187">INDEX('Back data'!$A$322:$BA$322,,MAX(IF('Back data'!$A$322:$BA$322&lt;&gt;"",COLUMN('Back data'!$A$322:$BA$322)))-H$6)/H186</f>
        <v>0.93600562587904357</v>
      </c>
      <c r="I187" s="11">
        <f t="array" ref="I187">INDEX('Back data'!$A$322:$BA$322,,MAX(IF('Back data'!$A$322:$BA$322&lt;&gt;"",COLUMN('Back data'!$A$322:$BA$322)))-I$6)/I186</f>
        <v>1</v>
      </c>
      <c r="J187" s="11">
        <f t="array" ref="J187">INDEX('Back data'!$A$322:$BA$322,,MAX(IF('Back data'!$A$322:$BA$322&lt;&gt;"",COLUMN('Back data'!$A$322:$BA$322)))-J$6)/J186</f>
        <v>1</v>
      </c>
      <c r="K187" s="11">
        <f t="array" ref="K187">INDEX('Back data'!$A$322:$BA$322,,MAX(IF('Back data'!$A$322:$BA$322&lt;&gt;"",COLUMN('Back data'!$A$322:$BA$322)))-K$6)/K186</f>
        <v>0.85760000000000003</v>
      </c>
      <c r="L187" s="11">
        <f t="array" ref="L187">INDEX('Back data'!$A$322:$BA$322,,MAX(IF('Back data'!$A$322:$BA$322&lt;&gt;"",COLUMN('Back data'!$A$322:$BA$322)))-L$6)/L186</f>
        <v>0.96219999999999994</v>
      </c>
      <c r="M187" s="11">
        <f t="array" ref="M187">INDEX('Back data'!$A$322:$BA$322,,MAX(IF('Back data'!$A$322:$BA$322&lt;&gt;"",COLUMN('Back data'!$A$322:$BA$322)))-M$6)/M186</f>
        <v>1</v>
      </c>
      <c r="N187" s="11">
        <f t="array" ref="N187">INDEX('Back data'!$A$322:$BA$322,,MAX(IF('Back data'!$A$322:$BA$322&lt;&gt;"",COLUMN('Back data'!$A$322:$BA$322)))-N$6)/N186</f>
        <v>1</v>
      </c>
      <c r="O187" s="11">
        <f t="array" ref="O187">INDEX('Back data'!$A$322:$BA$322,,MAX(IF('Back data'!$A$322:$BA$322&lt;&gt;"",COLUMN('Back data'!$A$322:$BA$322)))-O$6)/O186</f>
        <v>0.94590000000000007</v>
      </c>
      <c r="P187" s="11">
        <f t="array" ref="P187">INDEX('Back data'!$A$322:$BA$322,,MAX(IF('Back data'!$A$322:$BA$322&lt;&gt;"",COLUMN('Back data'!$A$322:$BA$322)))-P$6)/P186</f>
        <v>0.94950000000000001</v>
      </c>
    </row>
    <row r="188" spans="1:18" x14ac:dyDescent="0.25">
      <c r="A188" s="38" t="s">
        <v>48</v>
      </c>
      <c r="B188" s="40" t="s">
        <v>36</v>
      </c>
      <c r="C188" s="10" t="s">
        <v>40</v>
      </c>
      <c r="D188" s="11">
        <f t="array" ref="D188">INDEX('Back data'!$A$323:$BA$323,,MAX(IF('Back data'!$A$323:$BA$323&lt;&gt;"",COLUMN('Back data'!$A$323:$BA$323)))-D$6)/D186</f>
        <v>2.7659818661769774E-2</v>
      </c>
      <c r="E188" s="11">
        <f t="array" ref="E188">INDEX('Back data'!$A$323:$BA$323,,MAX(IF('Back data'!$A$323:$BA$323&lt;&gt;"",COLUMN('Back data'!$A$323:$BA$323)))-E$6)/E186</f>
        <v>0.10964022632646524</v>
      </c>
      <c r="F188" s="11">
        <f t="array" ref="F188">INDEX('Back data'!$A$323:$BA$323,,MAX(IF('Back data'!$A$323:$BA$323&lt;&gt;"",COLUMN('Back data'!$A$323:$BA$323)))-F$6)/F186</f>
        <v>6.9592770801549103E-2</v>
      </c>
      <c r="G188" s="11">
        <f t="array" ref="G188">INDEX('Back data'!$A$323:$BA$323,,MAX(IF('Back data'!$A$323:$BA$323&lt;&gt;"",COLUMN('Back data'!$A$323:$BA$323)))-G$6)/G186</f>
        <v>0</v>
      </c>
      <c r="H188" s="11">
        <f t="array" ref="H188">INDEX('Back data'!$A$323:$BA$323,,MAX(IF('Back data'!$A$323:$BA$323&lt;&gt;"",COLUMN('Back data'!$A$323:$BA$323)))-H$6)/H186</f>
        <v>6.399437412095639E-2</v>
      </c>
      <c r="I188" s="11">
        <f t="array" ref="I188">INDEX('Back data'!$A$323:$BA$323,,MAX(IF('Back data'!$A$323:$BA$323&lt;&gt;"",COLUMN('Back data'!$A$323:$BA$323)))-I$6)/I186</f>
        <v>0</v>
      </c>
      <c r="J188" s="11">
        <f t="array" ref="J188">INDEX('Back data'!$A$323:$BA$323,,MAX(IF('Back data'!$A$323:$BA$323&lt;&gt;"",COLUMN('Back data'!$A$323:$BA$323)))-J$6)/J186</f>
        <v>0</v>
      </c>
      <c r="K188" s="11">
        <f t="array" ref="K188">INDEX('Back data'!$A$323:$BA$323,,MAX(IF('Back data'!$A$323:$BA$323&lt;&gt;"",COLUMN('Back data'!$A$323:$BA$323)))-K$6)/K186</f>
        <v>0.1424</v>
      </c>
      <c r="L188" s="11">
        <f t="array" ref="L188">INDEX('Back data'!$A$323:$BA$323,,MAX(IF('Back data'!$A$323:$BA$323&lt;&gt;"",COLUMN('Back data'!$A$323:$BA$323)))-L$6)/L186</f>
        <v>3.78E-2</v>
      </c>
      <c r="M188" s="11">
        <f t="array" ref="M188">INDEX('Back data'!$A$323:$BA$323,,MAX(IF('Back data'!$A$323:$BA$323&lt;&gt;"",COLUMN('Back data'!$A$323:$BA$323)))-M$6)/M186</f>
        <v>0</v>
      </c>
      <c r="N188" s="11">
        <f t="array" ref="N188">INDEX('Back data'!$A$323:$BA$323,,MAX(IF('Back data'!$A$323:$BA$323&lt;&gt;"",COLUMN('Back data'!$A$323:$BA$323)))-N$6)/N186</f>
        <v>0</v>
      </c>
      <c r="O188" s="11">
        <f t="array" ref="O188">INDEX('Back data'!$A$323:$BA$323,,MAX(IF('Back data'!$A$323:$BA$323&lt;&gt;"",COLUMN('Back data'!$A$323:$BA$323)))-O$6)/O186</f>
        <v>5.4100000000000002E-2</v>
      </c>
      <c r="P188" s="11">
        <f t="array" ref="P188">INDEX('Back data'!$A$323:$BA$323,,MAX(IF('Back data'!$A$323:$BA$323&lt;&gt;"",COLUMN('Back data'!$A$323:$BA$323)))-P$6)/P186</f>
        <v>5.0499999999999996E-2</v>
      </c>
      <c r="R188" s="5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"/>
  <dimension ref="B1:W107"/>
  <sheetViews>
    <sheetView showGridLines="0" zoomScale="80" zoomScaleNormal="80" workbookViewId="0">
      <selection activeCell="U51" sqref="U51"/>
    </sheetView>
  </sheetViews>
  <sheetFormatPr baseColWidth="10" defaultColWidth="11.42578125" defaultRowHeight="15" x14ac:dyDescent="0.25"/>
  <cols>
    <col min="3" max="3" width="24.42578125" bestFit="1" customWidth="1"/>
    <col min="4" max="16" width="21.5703125" customWidth="1"/>
    <col min="18" max="18" width="11.5703125" bestFit="1" customWidth="1"/>
  </cols>
  <sheetData>
    <row r="1" spans="2:23" ht="34.5" customHeight="1" x14ac:dyDescent="0.25"/>
    <row r="2" spans="2:23" ht="27" customHeight="1" x14ac:dyDescent="0.25">
      <c r="B2" s="17"/>
      <c r="C2" s="21" t="s">
        <v>38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23" ht="18.75" customHeight="1" x14ac:dyDescent="0.25"/>
    <row r="4" spans="2:23" s="13" customFormat="1" ht="25.5" customHeight="1" x14ac:dyDescent="0.25">
      <c r="C4" s="14" t="s">
        <v>49</v>
      </c>
    </row>
    <row r="5" spans="2:23" ht="16.5" thickBot="1" x14ac:dyDescent="0.3">
      <c r="C5" s="2"/>
      <c r="D5" s="53">
        <f>'TAM Automático'!D5</f>
        <v>45474</v>
      </c>
      <c r="E5" s="53">
        <f>'TAM Automático'!E5</f>
        <v>45505</v>
      </c>
      <c r="F5" s="53">
        <f>'TAM Automático'!F5</f>
        <v>45536</v>
      </c>
      <c r="G5" s="53">
        <f>'TAM Automático'!G5</f>
        <v>45566</v>
      </c>
      <c r="H5" s="53">
        <f>'TAM Automático'!H5</f>
        <v>45597</v>
      </c>
      <c r="I5" s="53">
        <f>'TAM Automático'!I5</f>
        <v>45627</v>
      </c>
      <c r="J5" s="53">
        <f>'TAM Automático'!J5</f>
        <v>45658</v>
      </c>
      <c r="K5" s="53">
        <f>'TAM Automático'!K5</f>
        <v>45689</v>
      </c>
      <c r="L5" s="53">
        <f>'TAM Automático'!L5</f>
        <v>45717</v>
      </c>
      <c r="M5" s="53">
        <f>'TAM Automático'!M5</f>
        <v>45748</v>
      </c>
      <c r="N5" s="53">
        <f>'TAM Automático'!N5</f>
        <v>45778</v>
      </c>
      <c r="O5" s="53">
        <f>'TAM Automático'!O5</f>
        <v>45809</v>
      </c>
      <c r="P5" s="53">
        <f>'TAM Automático'!P5</f>
        <v>45839</v>
      </c>
    </row>
    <row r="6" spans="2:23" ht="15.75" x14ac:dyDescent="0.25">
      <c r="C6" s="10" t="s">
        <v>39</v>
      </c>
      <c r="D6" s="11">
        <f>'TAM Automático'!D8</f>
        <v>0.93374833259226331</v>
      </c>
      <c r="E6" s="11">
        <f>'TAM Automático'!E8</f>
        <v>0.93812154696132599</v>
      </c>
      <c r="F6" s="11">
        <f>'TAM Automático'!F8</f>
        <v>0.92734578627280628</v>
      </c>
      <c r="G6" s="11">
        <f>'TAM Automático'!G8</f>
        <v>0.92000424944226067</v>
      </c>
      <c r="H6" s="11">
        <f>'TAM Automático'!H8</f>
        <v>0.93286668787782379</v>
      </c>
      <c r="I6" s="11">
        <f>'TAM Automático'!I8</f>
        <v>0.94510000000000005</v>
      </c>
      <c r="J6" s="11">
        <f>'TAM Automático'!J8</f>
        <v>0.92040000000000011</v>
      </c>
      <c r="K6" s="11">
        <f>'TAM Automático'!K8</f>
        <v>0.89659999999999995</v>
      </c>
      <c r="L6" s="11">
        <f>'TAM Automático'!L8</f>
        <v>0.89170000000000005</v>
      </c>
      <c r="M6" s="11">
        <f>'TAM Automático'!M8</f>
        <v>0.89321067893210682</v>
      </c>
      <c r="N6" s="11">
        <f>'TAM Automático'!N8</f>
        <v>0.87650000000000006</v>
      </c>
      <c r="O6" s="11">
        <f>'TAM Automático'!O8</f>
        <v>0.86</v>
      </c>
      <c r="P6" s="11">
        <f>'TAM Automático'!P8</f>
        <v>0.91370000000000007</v>
      </c>
    </row>
    <row r="7" spans="2:23" ht="15.75" x14ac:dyDescent="0.25">
      <c r="C7" s="10" t="s">
        <v>40</v>
      </c>
      <c r="D7" s="11">
        <f>'TAM Automático'!D9</f>
        <v>6.6251667407736775E-2</v>
      </c>
      <c r="E7" s="11">
        <f>'TAM Automático'!E9</f>
        <v>6.1878453038674029E-2</v>
      </c>
      <c r="F7" s="11">
        <f>'TAM Automático'!F9</f>
        <v>7.2654213727193745E-2</v>
      </c>
      <c r="G7" s="11">
        <f>'TAM Automático'!G9</f>
        <v>7.9995750557739304E-2</v>
      </c>
      <c r="H7" s="11">
        <f>'TAM Automático'!H9</f>
        <v>6.713331212217627E-2</v>
      </c>
      <c r="I7" s="11">
        <f>'TAM Automático'!I9</f>
        <v>5.4900000000000004E-2</v>
      </c>
      <c r="J7" s="11">
        <f>'TAM Automático'!J9</f>
        <v>7.9600000000000004E-2</v>
      </c>
      <c r="K7" s="11">
        <f>'TAM Automático'!K9</f>
        <v>0.10339999999999999</v>
      </c>
      <c r="L7" s="11">
        <f>'TAM Automático'!L9</f>
        <v>0.10830000000000001</v>
      </c>
      <c r="M7" s="11">
        <f>'TAM Automático'!M9</f>
        <v>0.10678932106789321</v>
      </c>
      <c r="N7" s="11">
        <f>'TAM Automático'!N9</f>
        <v>0.1235</v>
      </c>
      <c r="O7" s="11">
        <f>'TAM Automático'!O9</f>
        <v>0.14000000000000001</v>
      </c>
      <c r="P7" s="11">
        <f>'TAM Automático'!P9</f>
        <v>8.6300000000000002E-2</v>
      </c>
    </row>
    <row r="9" spans="2:23" s="13" customFormat="1" ht="29.25" customHeight="1" x14ac:dyDescent="0.25">
      <c r="C9" s="14" t="s">
        <v>50</v>
      </c>
    </row>
    <row r="10" spans="2:23" ht="16.5" thickBot="1" x14ac:dyDescent="0.3">
      <c r="C10" s="2"/>
      <c r="D10" s="53">
        <f>D5</f>
        <v>45474</v>
      </c>
      <c r="E10" s="53">
        <f t="shared" ref="E10:P10" si="0">E5</f>
        <v>45505</v>
      </c>
      <c r="F10" s="53">
        <f t="shared" si="0"/>
        <v>45536</v>
      </c>
      <c r="G10" s="53">
        <f t="shared" si="0"/>
        <v>45566</v>
      </c>
      <c r="H10" s="53">
        <f t="shared" si="0"/>
        <v>45597</v>
      </c>
      <c r="I10" s="53">
        <f t="shared" si="0"/>
        <v>45627</v>
      </c>
      <c r="J10" s="53">
        <f t="shared" si="0"/>
        <v>45658</v>
      </c>
      <c r="K10" s="53">
        <f t="shared" si="0"/>
        <v>45689</v>
      </c>
      <c r="L10" s="53">
        <f t="shared" si="0"/>
        <v>45717</v>
      </c>
      <c r="M10" s="53">
        <f t="shared" si="0"/>
        <v>45748</v>
      </c>
      <c r="N10" s="53">
        <f t="shared" si="0"/>
        <v>45778</v>
      </c>
      <c r="O10" s="53">
        <f t="shared" si="0"/>
        <v>45809</v>
      </c>
      <c r="P10" s="53">
        <f t="shared" si="0"/>
        <v>45839</v>
      </c>
    </row>
    <row r="11" spans="2:23" ht="15.75" x14ac:dyDescent="0.25">
      <c r="C11" s="10" t="s">
        <v>39</v>
      </c>
      <c r="D11" s="11">
        <f>IF('Total Aceite'!$D$29=$R$11,'TAM Automático'!D13,'TAM Automático'!D18)</f>
        <v>0.82875027945450475</v>
      </c>
      <c r="E11" s="11">
        <f>IF('Total Aceite'!$D$29=$R$11,'TAM Automático'!E13,'TAM Automático'!E18)</f>
        <v>0.81726507092198586</v>
      </c>
      <c r="F11" s="11">
        <f>IF('Total Aceite'!$D$29=$R$11,'TAM Automático'!F13,'TAM Automático'!F18)</f>
        <v>0.78270065679617062</v>
      </c>
      <c r="G11" s="11">
        <f>IF('Total Aceite'!$D$29=$R$11,'TAM Automático'!G13,'TAM Automático'!G18)</f>
        <v>0.79249706916764362</v>
      </c>
      <c r="H11" s="11">
        <f>IF('Total Aceite'!$D$29=$R$11,'TAM Automático'!H13,'TAM Automático'!H18)</f>
        <v>0.81847861573620639</v>
      </c>
      <c r="I11" s="11">
        <f>IF('Total Aceite'!$D$29=$R$11,'TAM Automático'!I13,'TAM Automático'!I18)</f>
        <v>0.755</v>
      </c>
      <c r="J11" s="11">
        <f>IF('Total Aceite'!$D$29=$R$11,'TAM Automático'!J13,'TAM Automático'!J18)</f>
        <v>0.78689999999999993</v>
      </c>
      <c r="K11" s="11">
        <f>IF('Total Aceite'!$D$29=$R$11,'TAM Automático'!K13,'TAM Automático'!K18)</f>
        <v>0.68420000000000003</v>
      </c>
      <c r="L11" s="11">
        <f>IF('Total Aceite'!$D$29=$R$11,'TAM Automático'!L13,'TAM Automático'!L18)</f>
        <v>0.75629999999999997</v>
      </c>
      <c r="M11" s="11">
        <f>IF('Total Aceite'!$D$29=$R$11,'TAM Automático'!M13,'TAM Automático'!M18)</f>
        <v>0.70189999999999997</v>
      </c>
      <c r="N11" s="11">
        <f>IF('Total Aceite'!$D$29=$R$11,'TAM Automático'!N13,'TAM Automático'!N18)</f>
        <v>0.66610000000000003</v>
      </c>
      <c r="O11" s="11">
        <f>IF('Total Aceite'!$D$29=$R$11,'TAM Automático'!O13,'TAM Automático'!O18)</f>
        <v>0.66170000000000007</v>
      </c>
      <c r="P11" s="11">
        <f>IF('Total Aceite'!$D$29=$R$11,'TAM Automático'!P13,'TAM Automático'!P18)</f>
        <v>0.74180000000000001</v>
      </c>
      <c r="R11">
        <v>1</v>
      </c>
      <c r="S11" s="14" t="s">
        <v>51</v>
      </c>
    </row>
    <row r="12" spans="2:23" ht="15.75" x14ac:dyDescent="0.25">
      <c r="C12" s="10" t="s">
        <v>40</v>
      </c>
      <c r="D12" s="11">
        <f>IF('Total Aceite'!$D$29=$R$11,'TAM Automático'!D14,'TAM Automático'!D19)</f>
        <v>0.17124972054549517</v>
      </c>
      <c r="E12" s="11">
        <f>IF('Total Aceite'!$D$29=$R$11,'TAM Automático'!E14,'TAM Automático'!E19)</f>
        <v>0.18273492907801417</v>
      </c>
      <c r="F12" s="11">
        <f>IF('Total Aceite'!$D$29=$R$11,'TAM Automático'!F14,'TAM Automático'!F19)</f>
        <v>0.21729934320382946</v>
      </c>
      <c r="G12" s="11">
        <f>IF('Total Aceite'!$D$29=$R$11,'TAM Automático'!G14,'TAM Automático'!G19)</f>
        <v>0.20750293083235638</v>
      </c>
      <c r="H12" s="11">
        <f>IF('Total Aceite'!$D$29=$R$11,'TAM Automático'!H14,'TAM Automático'!H19)</f>
        <v>0.18152138426379369</v>
      </c>
      <c r="I12" s="11">
        <f>IF('Total Aceite'!$D$29=$R$11,'TAM Automático'!I14,'TAM Automático'!I19)</f>
        <v>0.245</v>
      </c>
      <c r="J12" s="11">
        <f>IF('Total Aceite'!$D$29=$R$11,'TAM Automático'!J14,'TAM Automático'!J19)</f>
        <v>0.21309999999999998</v>
      </c>
      <c r="K12" s="11">
        <f>IF('Total Aceite'!$D$29=$R$11,'TAM Automático'!K14,'TAM Automático'!K19)</f>
        <v>0.31579999999999997</v>
      </c>
      <c r="L12" s="11">
        <f>IF('Total Aceite'!$D$29=$R$11,'TAM Automático'!L14,'TAM Automático'!L19)</f>
        <v>0.2437</v>
      </c>
      <c r="M12" s="11">
        <f>IF('Total Aceite'!$D$29=$R$11,'TAM Automático'!M14,'TAM Automático'!M19)</f>
        <v>0.29809999999999998</v>
      </c>
      <c r="N12" s="11">
        <f>IF('Total Aceite'!$D$29=$R$11,'TAM Automático'!N14,'TAM Automático'!N19)</f>
        <v>0.33390000000000003</v>
      </c>
      <c r="O12" s="11">
        <f>IF('Total Aceite'!$D$29=$R$11,'TAM Automático'!O14,'TAM Automático'!O19)</f>
        <v>0.33829999999999999</v>
      </c>
      <c r="P12" s="11">
        <f>IF('Total Aceite'!$D$29=$R$11,'TAM Automático'!P14,'TAM Automático'!P19)</f>
        <v>0.25819999999999999</v>
      </c>
      <c r="R12">
        <v>2</v>
      </c>
      <c r="S12" s="14" t="s">
        <v>52</v>
      </c>
    </row>
    <row r="14" spans="2:23" s="13" customFormat="1" ht="29.25" customHeight="1" x14ac:dyDescent="0.25">
      <c r="C14" s="14" t="s">
        <v>53</v>
      </c>
    </row>
    <row r="15" spans="2:23" ht="16.5" thickBot="1" x14ac:dyDescent="0.3">
      <c r="C15" s="2"/>
      <c r="D15" s="53">
        <f>D10</f>
        <v>45474</v>
      </c>
      <c r="E15" s="53">
        <f t="shared" ref="E15:P15" si="1">E10</f>
        <v>45505</v>
      </c>
      <c r="F15" s="53">
        <f t="shared" si="1"/>
        <v>45536</v>
      </c>
      <c r="G15" s="53">
        <f t="shared" si="1"/>
        <v>45566</v>
      </c>
      <c r="H15" s="53">
        <f t="shared" si="1"/>
        <v>45597</v>
      </c>
      <c r="I15" s="53">
        <f t="shared" si="1"/>
        <v>45627</v>
      </c>
      <c r="J15" s="53">
        <f t="shared" si="1"/>
        <v>45658</v>
      </c>
      <c r="K15" s="53">
        <f t="shared" si="1"/>
        <v>45689</v>
      </c>
      <c r="L15" s="53">
        <f t="shared" si="1"/>
        <v>45717</v>
      </c>
      <c r="M15" s="53">
        <f t="shared" si="1"/>
        <v>45748</v>
      </c>
      <c r="N15" s="53">
        <f t="shared" si="1"/>
        <v>45778</v>
      </c>
      <c r="O15" s="53">
        <f t="shared" si="1"/>
        <v>45809</v>
      </c>
      <c r="P15" s="53">
        <f t="shared" si="1"/>
        <v>45839</v>
      </c>
      <c r="R15">
        <v>1</v>
      </c>
      <c r="S15" s="14" t="s">
        <v>54</v>
      </c>
    </row>
    <row r="16" spans="2:23" ht="15.75" x14ac:dyDescent="0.25">
      <c r="C16" s="10" t="s">
        <v>39</v>
      </c>
      <c r="D16" s="11">
        <f>IF('Total Aceite'!$N$29=$R$15,'TAM Automático'!D23,IF('Total Aceite'!$N$29=$R$17,'TAM Automático'!D33,IF('Total Aceite'!$N$29=$R$16,'TAM Automático'!D28,'TAM Automático'!D38)))</f>
        <v>0.87975391498881428</v>
      </c>
      <c r="E16" s="11">
        <f>IF('Total Aceite'!$N$29=$R$15,'TAM Automático'!E23,IF('Total Aceite'!$N$29=$R$17,'TAM Automático'!E33,IF('Total Aceite'!$N$29=$R$16,'TAM Automático'!E28,'TAM Automático'!E38)))</f>
        <v>0.87036830978079438</v>
      </c>
      <c r="F16" s="11">
        <f>IF('Total Aceite'!$N$29=$R$15,'TAM Automático'!F23,IF('Total Aceite'!$N$29=$R$17,'TAM Automático'!F33,IF('Total Aceite'!$N$29=$R$16,'TAM Automático'!F28,'TAM Automático'!F38)))</f>
        <v>0.83904183828311296</v>
      </c>
      <c r="G16" s="11">
        <f>IF('Total Aceite'!$N$29=$R$15,'TAM Automático'!G23,IF('Total Aceite'!$N$29=$R$17,'TAM Automático'!G33,IF('Total Aceite'!$N$29=$R$16,'TAM Automático'!G28,'TAM Automático'!G38)))</f>
        <v>0.84106876729827562</v>
      </c>
      <c r="H16" s="11">
        <f>IF('Total Aceite'!$N$29=$R$15,'TAM Automático'!H23,IF('Total Aceite'!$N$29=$R$17,'TAM Automático'!H33,IF('Total Aceite'!$N$29=$R$16,'TAM Automático'!H28,'TAM Automático'!H38)))</f>
        <v>0.86916925810750778</v>
      </c>
      <c r="I16" s="11">
        <f>IF('Total Aceite'!$N$29=$R$15,'TAM Automático'!I23,IF('Total Aceite'!$N$29=$R$17,'TAM Automático'!I33,IF('Total Aceite'!$N$29=$R$16,'TAM Automático'!I28,'TAM Automático'!I38)))</f>
        <v>0.78170000000000006</v>
      </c>
      <c r="J16" s="11">
        <f>IF('Total Aceite'!$N$29=$R$15,'TAM Automático'!J23,IF('Total Aceite'!$N$29=$R$17,'TAM Automático'!J33,IF('Total Aceite'!$N$29=$R$16,'TAM Automático'!J28,'TAM Automático'!J38)))</f>
        <v>0.78900000000000003</v>
      </c>
      <c r="K16" s="11">
        <f>IF('Total Aceite'!$N$29=$R$15,'TAM Automático'!K23,IF('Total Aceite'!$N$29=$R$17,'TAM Automático'!K33,IF('Total Aceite'!$N$29=$R$16,'TAM Automático'!K28,'TAM Automático'!K38)))</f>
        <v>0.67079999999999995</v>
      </c>
      <c r="L16" s="11">
        <f>IF('Total Aceite'!$N$29=$R$15,'TAM Automático'!L23,IF('Total Aceite'!$N$29=$R$17,'TAM Automático'!L33,IF('Total Aceite'!$N$29=$R$16,'TAM Automático'!L28,'TAM Automático'!L38)))</f>
        <v>0.74719999999999998</v>
      </c>
      <c r="M16" s="11">
        <f>IF('Total Aceite'!$N$29=$R$15,'TAM Automático'!M23,IF('Total Aceite'!$N$29=$R$17,'TAM Automático'!M33,IF('Total Aceite'!$N$29=$R$16,'TAM Automático'!M28,'TAM Automático'!M38)))</f>
        <v>0.74790000000000001</v>
      </c>
      <c r="N16" s="11">
        <f>IF('Total Aceite'!$N$29=$R$15,'TAM Automático'!N23,IF('Total Aceite'!$N$29=$R$17,'TAM Automático'!N33,IF('Total Aceite'!$N$29=$R$16,'TAM Automático'!N28,'TAM Automático'!N38)))</f>
        <v>0.70650000000000002</v>
      </c>
      <c r="O16" s="11">
        <f>IF('Total Aceite'!$N$29=$R$15,'TAM Automático'!O23,IF('Total Aceite'!$N$29=$R$17,'TAM Automático'!O33,IF('Total Aceite'!$N$29=$R$16,'TAM Automático'!O28,'TAM Automático'!O38)))</f>
        <v>0.61080000000000001</v>
      </c>
      <c r="P16" s="11">
        <f>IF('Total Aceite'!$N$29=$R$15,'TAM Automático'!P23,IF('Total Aceite'!$N$29=$R$17,'TAM Automático'!P33,IF('Total Aceite'!$N$29=$R$16,'TAM Automático'!P28,'TAM Automático'!P38)))</f>
        <v>0.7145999999999999</v>
      </c>
      <c r="R16">
        <v>2</v>
      </c>
      <c r="S16" s="7" t="s">
        <v>55</v>
      </c>
      <c r="W16" s="7"/>
    </row>
    <row r="17" spans="2:19" ht="15.75" x14ac:dyDescent="0.25">
      <c r="C17" s="10" t="s">
        <v>40</v>
      </c>
      <c r="D17" s="11">
        <f>IF('Total Aceite'!$N$29=$R$15,'TAM Automático'!D24,IF('Total Aceite'!$N$29=$R$17,'TAM Automático'!D34,IF('Total Aceite'!$N$29=$R$16,'TAM Automático'!D29,'TAM Automático'!D39)))</f>
        <v>0.12024608501118568</v>
      </c>
      <c r="E17" s="11">
        <f>IF('Total Aceite'!$N$29=$R$15,'TAM Automático'!E24,IF('Total Aceite'!$N$29=$R$17,'TAM Automático'!E34,IF('Total Aceite'!$N$29=$R$16,'TAM Automático'!E29,'TAM Automático'!E39)))</f>
        <v>0.12963169021920551</v>
      </c>
      <c r="F17" s="11">
        <f>IF('Total Aceite'!$N$29=$R$15,'TAM Automático'!F24,IF('Total Aceite'!$N$29=$R$17,'TAM Automático'!F34,IF('Total Aceite'!$N$29=$R$16,'TAM Automático'!F29,'TAM Automático'!F39)))</f>
        <v>0.16095816171688707</v>
      </c>
      <c r="G17" s="11">
        <f>IF('Total Aceite'!$N$29=$R$15,'TAM Automático'!G24,IF('Total Aceite'!$N$29=$R$17,'TAM Automático'!G34,IF('Total Aceite'!$N$29=$R$16,'TAM Automático'!G29,'TAM Automático'!G39)))</f>
        <v>0.15893123270172452</v>
      </c>
      <c r="H17" s="11">
        <f>IF('Total Aceite'!$N$29=$R$15,'TAM Automático'!H24,IF('Total Aceite'!$N$29=$R$17,'TAM Automático'!H34,IF('Total Aceite'!$N$29=$R$16,'TAM Automático'!H29,'TAM Automático'!H39)))</f>
        <v>0.13083074189249222</v>
      </c>
      <c r="I17" s="11">
        <f>IF('Total Aceite'!$N$29=$R$15,'TAM Automático'!I24,IF('Total Aceite'!$N$29=$R$17,'TAM Automático'!I34,IF('Total Aceite'!$N$29=$R$16,'TAM Automático'!I29,'TAM Automático'!I39)))</f>
        <v>0.21829999999999999</v>
      </c>
      <c r="J17" s="11">
        <f>IF('Total Aceite'!$N$29=$R$15,'TAM Automático'!J24,IF('Total Aceite'!$N$29=$R$17,'TAM Automático'!J34,IF('Total Aceite'!$N$29=$R$16,'TAM Automático'!J29,'TAM Automático'!J39)))</f>
        <v>0.21100000000000002</v>
      </c>
      <c r="K17" s="11">
        <f>IF('Total Aceite'!$N$29=$R$15,'TAM Automático'!K24,IF('Total Aceite'!$N$29=$R$17,'TAM Automático'!K34,IF('Total Aceite'!$N$29=$R$16,'TAM Automático'!K29,'TAM Automático'!K39)))</f>
        <v>0.32919999999999999</v>
      </c>
      <c r="L17" s="11">
        <f>IF('Total Aceite'!$N$29=$R$15,'TAM Automático'!L24,IF('Total Aceite'!$N$29=$R$17,'TAM Automático'!L34,IF('Total Aceite'!$N$29=$R$16,'TAM Automático'!L29,'TAM Automático'!L39)))</f>
        <v>0.25280000000000002</v>
      </c>
      <c r="M17" s="11">
        <f>IF('Total Aceite'!$N$29=$R$15,'TAM Automático'!M24,IF('Total Aceite'!$N$29=$R$17,'TAM Automático'!M34,IF('Total Aceite'!$N$29=$R$16,'TAM Automático'!M29,'TAM Automático'!M39)))</f>
        <v>0.25209999999999999</v>
      </c>
      <c r="N17" s="11">
        <f>IF('Total Aceite'!$N$29=$R$15,'TAM Automático'!N24,IF('Total Aceite'!$N$29=$R$17,'TAM Automático'!N34,IF('Total Aceite'!$N$29=$R$16,'TAM Automático'!N29,'TAM Automático'!N39)))</f>
        <v>0.29350000000000004</v>
      </c>
      <c r="O17" s="11">
        <f>IF('Total Aceite'!$N$29=$R$15,'TAM Automático'!O24,IF('Total Aceite'!$N$29=$R$17,'TAM Automático'!O34,IF('Total Aceite'!$N$29=$R$16,'TAM Automático'!O29,'TAM Automático'!O39)))</f>
        <v>0.38919999999999999</v>
      </c>
      <c r="P17" s="11">
        <f>IF('Total Aceite'!$N$29=$R$15,'TAM Automático'!P24,IF('Total Aceite'!$N$29=$R$17,'TAM Automático'!P34,IF('Total Aceite'!$N$29=$R$16,'TAM Automático'!P29,'TAM Automático'!P39)))</f>
        <v>0.28539999999999999</v>
      </c>
      <c r="R17">
        <v>3</v>
      </c>
      <c r="S17" s="7" t="s">
        <v>56</v>
      </c>
    </row>
    <row r="18" spans="2:19" ht="15.75" x14ac:dyDescent="0.25">
      <c r="S18" s="7" t="s">
        <v>57</v>
      </c>
    </row>
    <row r="19" spans="2:19" s="13" customFormat="1" ht="29.25" customHeight="1" x14ac:dyDescent="0.25">
      <c r="C19" s="14"/>
    </row>
    <row r="20" spans="2:19" ht="15.75" x14ac:dyDescent="0.25"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9" ht="15.75" x14ac:dyDescent="0.25"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2:19" ht="15.75" x14ac:dyDescent="0.25"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2:19" ht="15.75" x14ac:dyDescent="0.25"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9" ht="27" customHeight="1" x14ac:dyDescent="0.25">
      <c r="B24" s="17"/>
      <c r="C24" s="21" t="s">
        <v>43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9" ht="15.75" x14ac:dyDescent="0.25"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9" ht="15.75" x14ac:dyDescent="0.25"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5.75" x14ac:dyDescent="0.25">
      <c r="B27" s="13"/>
      <c r="C27" s="14" t="s">
        <v>49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2:19" ht="16.5" thickBot="1" x14ac:dyDescent="0.3">
      <c r="C28" s="2"/>
      <c r="D28" s="53">
        <f>D5</f>
        <v>45474</v>
      </c>
      <c r="E28" s="53">
        <f t="shared" ref="E28:P28" si="2">E5</f>
        <v>45505</v>
      </c>
      <c r="F28" s="53">
        <f t="shared" si="2"/>
        <v>45536</v>
      </c>
      <c r="G28" s="53">
        <f t="shared" si="2"/>
        <v>45566</v>
      </c>
      <c r="H28" s="53">
        <f t="shared" si="2"/>
        <v>45597</v>
      </c>
      <c r="I28" s="53">
        <f t="shared" si="2"/>
        <v>45627</v>
      </c>
      <c r="J28" s="53">
        <f t="shared" si="2"/>
        <v>45658</v>
      </c>
      <c r="K28" s="53">
        <f t="shared" si="2"/>
        <v>45689</v>
      </c>
      <c r="L28" s="53">
        <f t="shared" si="2"/>
        <v>45717</v>
      </c>
      <c r="M28" s="53">
        <f t="shared" si="2"/>
        <v>45748</v>
      </c>
      <c r="N28" s="53">
        <f t="shared" si="2"/>
        <v>45778</v>
      </c>
      <c r="O28" s="53">
        <f t="shared" si="2"/>
        <v>45809</v>
      </c>
      <c r="P28" s="53">
        <f t="shared" si="2"/>
        <v>45839</v>
      </c>
    </row>
    <row r="29" spans="2:19" ht="15.75" x14ac:dyDescent="0.25">
      <c r="C29" s="10" t="s">
        <v>39</v>
      </c>
      <c r="D29" s="11">
        <f>'TAM Automático'!D46</f>
        <v>0.9238862771434968</v>
      </c>
      <c r="E29" s="11">
        <f>'TAM Automático'!E46</f>
        <v>0.9111135587619783</v>
      </c>
      <c r="F29" s="11">
        <f>'TAM Automático'!F46</f>
        <v>0.90571987820791644</v>
      </c>
      <c r="G29" s="11">
        <f>'TAM Automático'!G46</f>
        <v>0.89397615782255513</v>
      </c>
      <c r="H29" s="11">
        <f>'TAM Automático'!H46</f>
        <v>0.90444159726670936</v>
      </c>
      <c r="I29" s="11">
        <f>'TAM Automático'!I46</f>
        <v>0.92330000000000001</v>
      </c>
      <c r="J29" s="11">
        <f>'TAM Automático'!J46</f>
        <v>0.90500000000000003</v>
      </c>
      <c r="K29" s="11">
        <f>'TAM Automático'!K46</f>
        <v>0.82989999999999997</v>
      </c>
      <c r="L29" s="11">
        <f>'TAM Automático'!L46</f>
        <v>0.88390000000000002</v>
      </c>
      <c r="M29" s="11">
        <f>'TAM Automático'!M46</f>
        <v>0.88700000000000001</v>
      </c>
      <c r="N29" s="11">
        <f>'TAM Automático'!N46</f>
        <v>0.81940000000000002</v>
      </c>
      <c r="O29" s="11">
        <f>'TAM Automático'!O46</f>
        <v>0.81900000000000006</v>
      </c>
      <c r="P29" s="11">
        <f>'TAM Automático'!P46</f>
        <v>0.88760000000000006</v>
      </c>
    </row>
    <row r="30" spans="2:19" ht="15.75" x14ac:dyDescent="0.25">
      <c r="C30" s="10" t="s">
        <v>40</v>
      </c>
      <c r="D30" s="11">
        <f>'TAM Automático'!D47</f>
        <v>7.6113722856503238E-2</v>
      </c>
      <c r="E30" s="11">
        <f>'TAM Automático'!E47</f>
        <v>8.8886441238021821E-2</v>
      </c>
      <c r="F30" s="11">
        <f>'TAM Automático'!F47</f>
        <v>9.4280121792083504E-2</v>
      </c>
      <c r="G30" s="11">
        <f>'TAM Automático'!G47</f>
        <v>0.1060238421774449</v>
      </c>
      <c r="H30" s="11">
        <f>'TAM Automático'!H47</f>
        <v>9.5558402733290623E-2</v>
      </c>
      <c r="I30" s="11">
        <f>'TAM Automático'!I47</f>
        <v>7.6700000000000004E-2</v>
      </c>
      <c r="J30" s="11">
        <f>'TAM Automático'!J47</f>
        <v>9.5000000000000001E-2</v>
      </c>
      <c r="K30" s="11">
        <f>'TAM Automático'!K47</f>
        <v>0.17010000000000003</v>
      </c>
      <c r="L30" s="11">
        <f>'TAM Automático'!L47</f>
        <v>0.11609999999999999</v>
      </c>
      <c r="M30" s="11">
        <f>'TAM Automático'!M47</f>
        <v>0.113</v>
      </c>
      <c r="N30" s="11">
        <f>'TAM Automático'!N47</f>
        <v>0.18059999999999998</v>
      </c>
      <c r="O30" s="11">
        <f>'TAM Automático'!O47</f>
        <v>0.18100000000000002</v>
      </c>
      <c r="P30" s="11">
        <f>'TAM Automático'!P47</f>
        <v>0.1124</v>
      </c>
    </row>
    <row r="32" spans="2:19" ht="15.75" x14ac:dyDescent="0.25">
      <c r="B32" s="13"/>
      <c r="C32" s="14" t="s">
        <v>50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2:20" ht="16.5" thickBot="1" x14ac:dyDescent="0.3">
      <c r="C33" s="2"/>
      <c r="D33" s="53">
        <f>D28</f>
        <v>45474</v>
      </c>
      <c r="E33" s="53">
        <f t="shared" ref="E33:P33" si="3">E28</f>
        <v>45505</v>
      </c>
      <c r="F33" s="53">
        <f t="shared" si="3"/>
        <v>45536</v>
      </c>
      <c r="G33" s="53">
        <f t="shared" si="3"/>
        <v>45566</v>
      </c>
      <c r="H33" s="53">
        <f t="shared" si="3"/>
        <v>45597</v>
      </c>
      <c r="I33" s="53">
        <f t="shared" si="3"/>
        <v>45627</v>
      </c>
      <c r="J33" s="53">
        <f t="shared" si="3"/>
        <v>45658</v>
      </c>
      <c r="K33" s="53">
        <f t="shared" si="3"/>
        <v>45689</v>
      </c>
      <c r="L33" s="53">
        <f t="shared" si="3"/>
        <v>45717</v>
      </c>
      <c r="M33" s="53">
        <f t="shared" si="3"/>
        <v>45748</v>
      </c>
      <c r="N33" s="53">
        <f t="shared" si="3"/>
        <v>45778</v>
      </c>
      <c r="O33" s="53">
        <f t="shared" si="3"/>
        <v>45809</v>
      </c>
      <c r="P33" s="53">
        <f t="shared" si="3"/>
        <v>45839</v>
      </c>
    </row>
    <row r="34" spans="2:20" ht="15.75" x14ac:dyDescent="0.25">
      <c r="C34" s="10" t="s">
        <v>39</v>
      </c>
      <c r="D34" s="11">
        <f>IF('O. Virgen + Extra'!$D$29=$R$34,'TAM Automático'!D51,'TAM Automático'!D56)</f>
        <v>0.78743741465634964</v>
      </c>
      <c r="E34" s="11">
        <f>IF('O. Virgen + Extra'!$D$29=$R$34,'TAM Automático'!E51,'TAM Automático'!E56)</f>
        <v>0.74317250796540746</v>
      </c>
      <c r="F34" s="11">
        <f>IF('O. Virgen + Extra'!$D$29=$R$34,'TAM Automático'!F51,'TAM Automático'!F56)</f>
        <v>0.7461100976499625</v>
      </c>
      <c r="G34" s="11">
        <f>IF('O. Virgen + Extra'!$D$29=$R$34,'TAM Automático'!G51,'TAM Automático'!G56)</f>
        <v>0.70935752716531275</v>
      </c>
      <c r="H34" s="11">
        <f>IF('O. Virgen + Extra'!$D$29=$R$34,'TAM Automático'!H51,'TAM Automático'!H56)</f>
        <v>0.77770498962768864</v>
      </c>
      <c r="I34" s="11">
        <f>IF('O. Virgen + Extra'!$D$29=$R$34,'TAM Automático'!I51,'TAM Automático'!I56)</f>
        <v>0.72640000000000005</v>
      </c>
      <c r="J34" s="11">
        <f>IF('O. Virgen + Extra'!$D$29=$R$34,'TAM Automático'!J51,'TAM Automático'!J56)</f>
        <v>0.75709999999999988</v>
      </c>
      <c r="K34" s="11">
        <f>IF('O. Virgen + Extra'!$D$29=$R$34,'TAM Automático'!K51,'TAM Automático'!K56)</f>
        <v>0.60299999999999998</v>
      </c>
      <c r="L34" s="11">
        <f>IF('O. Virgen + Extra'!$D$29=$R$34,'TAM Automático'!L51,'TAM Automático'!L56)</f>
        <v>0.74950000000000006</v>
      </c>
      <c r="M34" s="11">
        <f>IF('O. Virgen + Extra'!$D$29=$R$34,'TAM Automático'!M51,'TAM Automático'!M56)</f>
        <v>0.70609999999999995</v>
      </c>
      <c r="N34" s="11">
        <f>IF('O. Virgen + Extra'!$D$29=$R$34,'TAM Automático'!N51,'TAM Automático'!N56)</f>
        <v>0.5726</v>
      </c>
      <c r="O34" s="11">
        <f>IF('O. Virgen + Extra'!$D$29=$R$34,'TAM Automático'!O51,'TAM Automático'!O56)</f>
        <v>0.57030000000000003</v>
      </c>
      <c r="P34" s="11">
        <f>IF('O. Virgen + Extra'!$D$29=$R$34,'TAM Automático'!P51,'TAM Automático'!P56)</f>
        <v>0.74819999999999998</v>
      </c>
      <c r="R34">
        <v>1</v>
      </c>
      <c r="S34" s="14" t="s">
        <v>51</v>
      </c>
    </row>
    <row r="35" spans="2:20" ht="15.75" x14ac:dyDescent="0.25">
      <c r="C35" s="10" t="s">
        <v>40</v>
      </c>
      <c r="D35" s="11">
        <f>IF('O. Virgen + Extra'!$D$29=$R$34,'TAM Automático'!D52,'TAM Automático'!D57)</f>
        <v>0.21256258534365044</v>
      </c>
      <c r="E35" s="11">
        <f>IF('O. Virgen + Extra'!$D$29=$R$34,'TAM Automático'!E52,'TAM Automático'!E57)</f>
        <v>0.25682749203459265</v>
      </c>
      <c r="F35" s="11">
        <f>IF('O. Virgen + Extra'!$D$29=$R$34,'TAM Automático'!F52,'TAM Automático'!F57)</f>
        <v>0.25388990235003756</v>
      </c>
      <c r="G35" s="11">
        <f>IF('O. Virgen + Extra'!$D$29=$R$34,'TAM Automático'!G52,'TAM Automático'!G57)</f>
        <v>0.29064247283468725</v>
      </c>
      <c r="H35" s="11">
        <f>IF('O. Virgen + Extra'!$D$29=$R$34,'TAM Automático'!H52,'TAM Automático'!H57)</f>
        <v>0.22229501037231136</v>
      </c>
      <c r="I35" s="11">
        <f>IF('O. Virgen + Extra'!$D$29=$R$34,'TAM Automático'!I52,'TAM Automático'!I57)</f>
        <v>0.27360000000000001</v>
      </c>
      <c r="J35" s="11">
        <f>IF('O. Virgen + Extra'!$D$29=$R$34,'TAM Automático'!J52,'TAM Automático'!J57)</f>
        <v>0.2429</v>
      </c>
      <c r="K35" s="11">
        <f>IF('O. Virgen + Extra'!$D$29=$R$34,'TAM Automático'!K52,'TAM Automático'!K57)</f>
        <v>0.39700000000000002</v>
      </c>
      <c r="L35" s="11">
        <f>IF('O. Virgen + Extra'!$D$29=$R$34,'TAM Automático'!L52,'TAM Automático'!L57)</f>
        <v>0.2505</v>
      </c>
      <c r="M35" s="11">
        <f>IF('O. Virgen + Extra'!$D$29=$R$34,'TAM Automático'!M52,'TAM Automático'!M57)</f>
        <v>0.29389999999999999</v>
      </c>
      <c r="N35" s="11">
        <f>IF('O. Virgen + Extra'!$D$29=$R$34,'TAM Automático'!N52,'TAM Automático'!N57)</f>
        <v>0.4274</v>
      </c>
      <c r="O35" s="11">
        <f>IF('O. Virgen + Extra'!$D$29=$R$34,'TAM Automático'!O52,'TAM Automático'!O57)</f>
        <v>0.42969999999999997</v>
      </c>
      <c r="P35" s="11">
        <f>IF('O. Virgen + Extra'!$D$29=$R$34,'TAM Automático'!P52,'TAM Automático'!P57)</f>
        <v>0.25180000000000002</v>
      </c>
      <c r="R35">
        <v>2</v>
      </c>
      <c r="S35" s="14" t="s">
        <v>52</v>
      </c>
    </row>
    <row r="37" spans="2:20" ht="15.75" x14ac:dyDescent="0.25">
      <c r="B37" s="13"/>
      <c r="C37" s="14" t="s">
        <v>53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R37" s="13"/>
      <c r="S37" s="13"/>
      <c r="T37" s="13"/>
    </row>
    <row r="38" spans="2:20" ht="16.5" thickBot="1" x14ac:dyDescent="0.3">
      <c r="C38" s="2"/>
      <c r="D38" s="53">
        <f>D33</f>
        <v>45474</v>
      </c>
      <c r="E38" s="53">
        <f t="shared" ref="E38:P38" si="4">E33</f>
        <v>45505</v>
      </c>
      <c r="F38" s="53">
        <f t="shared" si="4"/>
        <v>45536</v>
      </c>
      <c r="G38" s="53">
        <f t="shared" si="4"/>
        <v>45566</v>
      </c>
      <c r="H38" s="53">
        <f t="shared" si="4"/>
        <v>45597</v>
      </c>
      <c r="I38" s="53">
        <f t="shared" si="4"/>
        <v>45627</v>
      </c>
      <c r="J38" s="53">
        <f t="shared" si="4"/>
        <v>45658</v>
      </c>
      <c r="K38" s="53">
        <f t="shared" si="4"/>
        <v>45689</v>
      </c>
      <c r="L38" s="53">
        <f t="shared" si="4"/>
        <v>45717</v>
      </c>
      <c r="M38" s="53">
        <f t="shared" si="4"/>
        <v>45748</v>
      </c>
      <c r="N38" s="53">
        <f t="shared" si="4"/>
        <v>45778</v>
      </c>
      <c r="O38" s="53">
        <f t="shared" si="4"/>
        <v>45809</v>
      </c>
      <c r="P38" s="53">
        <f t="shared" si="4"/>
        <v>45839</v>
      </c>
      <c r="R38">
        <v>1</v>
      </c>
      <c r="S38" s="14" t="s">
        <v>54</v>
      </c>
    </row>
    <row r="39" spans="2:20" ht="15.75" x14ac:dyDescent="0.25">
      <c r="C39" s="10" t="s">
        <v>39</v>
      </c>
      <c r="D39" s="11">
        <f>IF('O. Virgen + Extra'!$N$29=$R$38,'TAM Automático'!D61,IF('O. Virgen + Extra'!$N$29=$R$40,'TAM Automático'!D71,IF('O. Virgen + Extra'!$N$29=$R$39,'TAM Automático'!D66,'TAM Automático'!D76)))</f>
        <v>0.87689225289403383</v>
      </c>
      <c r="E39" s="11">
        <f>IF('O. Virgen + Extra'!$N$29=$R$38,'TAM Automático'!E61,IF('O. Virgen + Extra'!$N$29=$R$40,'TAM Automático'!E71,IF('O. Virgen + Extra'!$N$29=$R$39,'TAM Automático'!E66,'TAM Automático'!E76)))</f>
        <v>0.80142808568514112</v>
      </c>
      <c r="F39" s="11">
        <f>IF('O. Virgen + Extra'!$N$29=$R$38,'TAM Automático'!F61,IF('O. Virgen + Extra'!$N$29=$R$40,'TAM Automático'!F71,IF('O. Virgen + Extra'!$N$29=$R$39,'TAM Automático'!F66,'TAM Automático'!F76)))</f>
        <v>0.79536679536679533</v>
      </c>
      <c r="G39" s="11">
        <f>IF('O. Virgen + Extra'!$N$29=$R$38,'TAM Automático'!G61,IF('O. Virgen + Extra'!$N$29=$R$40,'TAM Automático'!G71,IF('O. Virgen + Extra'!$N$29=$R$39,'TAM Automático'!G66,'TAM Automático'!G76)))</f>
        <v>0.76433456075749606</v>
      </c>
      <c r="H39" s="11">
        <f>IF('O. Virgen + Extra'!$N$29=$R$38,'TAM Automático'!H61,IF('O. Virgen + Extra'!$N$29=$R$40,'TAM Automático'!H71,IF('O. Virgen + Extra'!$N$29=$R$39,'TAM Automático'!H66,'TAM Automático'!H76)))</f>
        <v>0.82436945756075086</v>
      </c>
      <c r="I39" s="11">
        <f>IF('O. Virgen + Extra'!$N$29=$R$38,'TAM Automático'!I61,IF('O. Virgen + Extra'!$N$29=$R$40,'TAM Automático'!I71,IF('O. Virgen + Extra'!$N$29=$R$39,'TAM Automático'!I66,'TAM Automático'!I76)))</f>
        <v>0.75159999999999993</v>
      </c>
      <c r="J39" s="11">
        <f>IF('O. Virgen + Extra'!$N$29=$R$38,'TAM Automático'!J61,IF('O. Virgen + Extra'!$N$29=$R$40,'TAM Automático'!J71,IF('O. Virgen + Extra'!$N$29=$R$39,'TAM Automático'!J66,'TAM Automático'!J76)))</f>
        <v>0.71829999999999994</v>
      </c>
      <c r="K39" s="11">
        <f>IF('O. Virgen + Extra'!$N$29=$R$38,'TAM Automático'!K61,IF('O. Virgen + Extra'!$N$29=$R$40,'TAM Automático'!K71,IF('O. Virgen + Extra'!$N$29=$R$39,'TAM Automático'!K66,'TAM Automático'!K76)))</f>
        <v>0.54620000000000002</v>
      </c>
      <c r="L39" s="11">
        <f>IF('O. Virgen + Extra'!$N$29=$R$38,'TAM Automático'!L61,IF('O. Virgen + Extra'!$N$29=$R$40,'TAM Automático'!L71,IF('O. Virgen + Extra'!$N$29=$R$39,'TAM Automático'!L66,'TAM Automático'!L76)))</f>
        <v>0.69450000000000001</v>
      </c>
      <c r="M39" s="11">
        <f>IF('O. Virgen + Extra'!$N$29=$R$38,'TAM Automático'!M61,IF('O. Virgen + Extra'!$N$29=$R$40,'TAM Automático'!M71,IF('O. Virgen + Extra'!$N$29=$R$39,'TAM Automático'!M66,'TAM Automático'!M76)))</f>
        <v>0.69319999999999993</v>
      </c>
      <c r="N39" s="11">
        <f>IF('O. Virgen + Extra'!$N$29=$R$38,'TAM Automático'!N61,IF('O. Virgen + Extra'!$N$29=$R$40,'TAM Automático'!N71,IF('O. Virgen + Extra'!$N$29=$R$39,'TAM Automático'!N66,'TAM Automático'!N76)))</f>
        <v>0.55610000000000004</v>
      </c>
      <c r="O39" s="11">
        <f>IF('O. Virgen + Extra'!$N$29=$R$38,'TAM Automático'!O61,IF('O. Virgen + Extra'!$N$29=$R$40,'TAM Automático'!O71,IF('O. Virgen + Extra'!$N$29=$R$39,'TAM Automático'!O66,'TAM Automático'!O76)))</f>
        <v>0.46360000000000001</v>
      </c>
      <c r="P39" s="11">
        <f>IF('O. Virgen + Extra'!$N$29=$R$38,'TAM Automático'!P61,IF('O. Virgen + Extra'!$N$29=$R$40,'TAM Automático'!P71,IF('O. Virgen + Extra'!$N$29=$R$39,'TAM Automático'!P66,'TAM Automático'!P76)))</f>
        <v>0.6341</v>
      </c>
      <c r="R39">
        <v>2</v>
      </c>
      <c r="S39" s="7" t="s">
        <v>55</v>
      </c>
    </row>
    <row r="40" spans="2:20" ht="15.75" x14ac:dyDescent="0.25">
      <c r="C40" s="10" t="s">
        <v>40</v>
      </c>
      <c r="D40" s="11">
        <f>IF('O. Virgen + Extra'!$N$29=$R$38,'TAM Automático'!D62,IF('O. Virgen + Extra'!$N$29=$R$40,'TAM Automático'!D72,IF('O. Virgen + Extra'!$N$29=$R$39,'TAM Automático'!D67,'TAM Automático'!D77)))</f>
        <v>0.12310774710596616</v>
      </c>
      <c r="E40" s="11">
        <f>IF('O. Virgen + Extra'!$N$29=$R$38,'TAM Automático'!E62,IF('O. Virgen + Extra'!$N$29=$R$40,'TAM Automático'!E72,IF('O. Virgen + Extra'!$N$29=$R$39,'TAM Automático'!E67,'TAM Automático'!E77)))</f>
        <v>0.1985719143148589</v>
      </c>
      <c r="F40" s="11">
        <f>IF('O. Virgen + Extra'!$N$29=$R$38,'TAM Automático'!F62,IF('O. Virgen + Extra'!$N$29=$R$40,'TAM Automático'!F72,IF('O. Virgen + Extra'!$N$29=$R$39,'TAM Automático'!F67,'TAM Automático'!F77)))</f>
        <v>0.20463320463320461</v>
      </c>
      <c r="G40" s="11">
        <f>IF('O. Virgen + Extra'!$N$29=$R$38,'TAM Automático'!G62,IF('O. Virgen + Extra'!$N$29=$R$40,'TAM Automático'!G72,IF('O. Virgen + Extra'!$N$29=$R$39,'TAM Automático'!G67,'TAM Automático'!G77)))</f>
        <v>0.23566543924250391</v>
      </c>
      <c r="H40" s="11">
        <f>IF('O. Virgen + Extra'!$N$29=$R$38,'TAM Automático'!H62,IF('O. Virgen + Extra'!$N$29=$R$40,'TAM Automático'!H72,IF('O. Virgen + Extra'!$N$29=$R$39,'TAM Automático'!H67,'TAM Automático'!H77)))</f>
        <v>0.17563054243924911</v>
      </c>
      <c r="I40" s="11">
        <f>IF('O. Virgen + Extra'!$N$29=$R$38,'TAM Automático'!I62,IF('O. Virgen + Extra'!$N$29=$R$40,'TAM Automático'!I72,IF('O. Virgen + Extra'!$N$29=$R$39,'TAM Automático'!I67,'TAM Automático'!I77)))</f>
        <v>0.24840000000000001</v>
      </c>
      <c r="J40" s="11">
        <f>IF('O. Virgen + Extra'!$N$29=$R$38,'TAM Automático'!J62,IF('O. Virgen + Extra'!$N$29=$R$40,'TAM Automático'!J72,IF('O. Virgen + Extra'!$N$29=$R$39,'TAM Automático'!J67,'TAM Automático'!J77)))</f>
        <v>0.28170000000000001</v>
      </c>
      <c r="K40" s="11">
        <f>IF('O. Virgen + Extra'!$N$29=$R$38,'TAM Automático'!K62,IF('O. Virgen + Extra'!$N$29=$R$40,'TAM Automático'!K72,IF('O. Virgen + Extra'!$N$29=$R$39,'TAM Automático'!K67,'TAM Automático'!K77)))</f>
        <v>0.45380000000000004</v>
      </c>
      <c r="L40" s="11">
        <f>IF('O. Virgen + Extra'!$N$29=$R$38,'TAM Automático'!L62,IF('O. Virgen + Extra'!$N$29=$R$40,'TAM Automático'!L72,IF('O. Virgen + Extra'!$N$29=$R$39,'TAM Automático'!L67,'TAM Automático'!L77)))</f>
        <v>0.30549999999999999</v>
      </c>
      <c r="M40" s="11">
        <f>IF('O. Virgen + Extra'!$N$29=$R$38,'TAM Automático'!M62,IF('O. Virgen + Extra'!$N$29=$R$40,'TAM Automático'!M72,IF('O. Virgen + Extra'!$N$29=$R$39,'TAM Automático'!M67,'TAM Automático'!M77)))</f>
        <v>0.30680000000000002</v>
      </c>
      <c r="N40" s="11">
        <f>IF('O. Virgen + Extra'!$N$29=$R$38,'TAM Automático'!N62,IF('O. Virgen + Extra'!$N$29=$R$40,'TAM Automático'!N72,IF('O. Virgen + Extra'!$N$29=$R$39,'TAM Automático'!N67,'TAM Automático'!N77)))</f>
        <v>0.44390000000000002</v>
      </c>
      <c r="O40" s="11">
        <f>IF('O. Virgen + Extra'!$N$29=$R$38,'TAM Automático'!O62,IF('O. Virgen + Extra'!$N$29=$R$40,'TAM Automático'!O72,IF('O. Virgen + Extra'!$N$29=$R$39,'TAM Automático'!O67,'TAM Automático'!O77)))</f>
        <v>0.53639999999999999</v>
      </c>
      <c r="P40" s="11">
        <f>IF('O. Virgen + Extra'!$N$29=$R$38,'TAM Automático'!P62,IF('O. Virgen + Extra'!$N$29=$R$40,'TAM Automático'!P72,IF('O. Virgen + Extra'!$N$29=$R$39,'TAM Automático'!P67,'TAM Automático'!P77)))</f>
        <v>0.36590000000000006</v>
      </c>
      <c r="R40">
        <v>3</v>
      </c>
      <c r="S40" s="7" t="s">
        <v>56</v>
      </c>
    </row>
    <row r="41" spans="2:20" ht="15.75" x14ac:dyDescent="0.25">
      <c r="S41" s="7" t="s">
        <v>57</v>
      </c>
    </row>
    <row r="44" spans="2:20" x14ac:dyDescent="0.25">
      <c r="R44" s="13"/>
      <c r="S44" s="13"/>
      <c r="T44" s="13"/>
    </row>
    <row r="46" spans="2:20" ht="27" customHeight="1" x14ac:dyDescent="0.25">
      <c r="B46" s="17"/>
      <c r="C46" s="21" t="s">
        <v>46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2:20" ht="15.75" x14ac:dyDescent="0.25">
      <c r="C47" s="1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2:20" ht="15.75" x14ac:dyDescent="0.25">
      <c r="C48" s="1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20" ht="15.75" x14ac:dyDescent="0.25">
      <c r="B49" s="13"/>
      <c r="C49" s="14" t="s">
        <v>49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2:20" ht="16.5" thickBot="1" x14ac:dyDescent="0.3">
      <c r="C50" s="2"/>
      <c r="D50" s="53">
        <f>D28</f>
        <v>45474</v>
      </c>
      <c r="E50" s="53">
        <f t="shared" ref="E50:P50" si="5">E28</f>
        <v>45505</v>
      </c>
      <c r="F50" s="53">
        <f t="shared" si="5"/>
        <v>45536</v>
      </c>
      <c r="G50" s="53">
        <f t="shared" si="5"/>
        <v>45566</v>
      </c>
      <c r="H50" s="53">
        <f t="shared" si="5"/>
        <v>45597</v>
      </c>
      <c r="I50" s="53">
        <f t="shared" si="5"/>
        <v>45627</v>
      </c>
      <c r="J50" s="53">
        <f t="shared" si="5"/>
        <v>45658</v>
      </c>
      <c r="K50" s="53">
        <f t="shared" si="5"/>
        <v>45689</v>
      </c>
      <c r="L50" s="53">
        <f t="shared" si="5"/>
        <v>45717</v>
      </c>
      <c r="M50" s="53">
        <f t="shared" si="5"/>
        <v>45748</v>
      </c>
      <c r="N50" s="53">
        <f t="shared" si="5"/>
        <v>45778</v>
      </c>
      <c r="O50" s="53">
        <f t="shared" si="5"/>
        <v>45809</v>
      </c>
      <c r="P50" s="53">
        <f t="shared" si="5"/>
        <v>45839</v>
      </c>
    </row>
    <row r="51" spans="2:20" ht="15.75" x14ac:dyDescent="0.25">
      <c r="C51" s="10" t="s">
        <v>39</v>
      </c>
      <c r="D51" s="11">
        <f>'TAM Automático'!D84</f>
        <v>0.92637969094922734</v>
      </c>
      <c r="E51" s="11">
        <f>'TAM Automático'!E84</f>
        <v>0.91960242959690774</v>
      </c>
      <c r="F51" s="11">
        <f>'TAM Automático'!F84</f>
        <v>0.90288282363257699</v>
      </c>
      <c r="G51" s="11">
        <f>'TAM Automático'!G84</f>
        <v>0.90907148199593968</v>
      </c>
      <c r="H51" s="11">
        <f>'TAM Automático'!H84</f>
        <v>0.90373931623931625</v>
      </c>
      <c r="I51" s="11">
        <f>'TAM Automático'!I84</f>
        <v>0.90720000000000001</v>
      </c>
      <c r="J51" s="11">
        <f>'TAM Automático'!J84</f>
        <v>0.91159999999999997</v>
      </c>
      <c r="K51" s="11">
        <f>'TAM Automático'!K84</f>
        <v>0.86510000000000009</v>
      </c>
      <c r="L51" s="11">
        <f>'TAM Automático'!L84</f>
        <v>0.85819999999999996</v>
      </c>
      <c r="M51" s="11">
        <f>'TAM Automático'!M84</f>
        <v>0.84689999999999999</v>
      </c>
      <c r="N51" s="11">
        <f>'TAM Automático'!N84</f>
        <v>0.84970000000000001</v>
      </c>
      <c r="O51" s="11">
        <f>'TAM Automático'!O84</f>
        <v>0.85530000000000006</v>
      </c>
      <c r="P51" s="11">
        <f>'TAM Automático'!P84</f>
        <v>0.87709999999999999</v>
      </c>
    </row>
    <row r="52" spans="2:20" ht="15.75" x14ac:dyDescent="0.25">
      <c r="C52" s="10" t="s">
        <v>40</v>
      </c>
      <c r="D52" s="11">
        <f>'TAM Automático'!D85</f>
        <v>7.3620309050772617E-2</v>
      </c>
      <c r="E52" s="11">
        <f>'TAM Automático'!E85</f>
        <v>8.0397570403092214E-2</v>
      </c>
      <c r="F52" s="11">
        <f>'TAM Automático'!F85</f>
        <v>9.711717636742298E-2</v>
      </c>
      <c r="G52" s="11">
        <f>'TAM Automático'!G85</f>
        <v>9.0928518004060252E-2</v>
      </c>
      <c r="H52" s="11">
        <f>'TAM Automático'!H85</f>
        <v>9.6260683760683752E-2</v>
      </c>
      <c r="I52" s="11">
        <f>'TAM Automático'!I85</f>
        <v>9.2799999999999994E-2</v>
      </c>
      <c r="J52" s="11">
        <f>'TAM Automático'!J85</f>
        <v>8.8399999999999992E-2</v>
      </c>
      <c r="K52" s="11">
        <f>'TAM Automático'!K85</f>
        <v>0.13489999999999999</v>
      </c>
      <c r="L52" s="11">
        <f>'TAM Automático'!L85</f>
        <v>0.14180000000000001</v>
      </c>
      <c r="M52" s="11">
        <f>'TAM Automático'!M85</f>
        <v>0.15310000000000001</v>
      </c>
      <c r="N52" s="11">
        <f>'TAM Automático'!N85</f>
        <v>0.15029999999999999</v>
      </c>
      <c r="O52" s="11">
        <f>'TAM Automático'!O85</f>
        <v>0.1447</v>
      </c>
      <c r="P52" s="11">
        <f>'TAM Automático'!P85</f>
        <v>0.1229</v>
      </c>
    </row>
    <row r="54" spans="2:20" ht="15.75" x14ac:dyDescent="0.25">
      <c r="B54" s="13"/>
      <c r="C54" s="14" t="s">
        <v>50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2:20" ht="16.5" thickBot="1" x14ac:dyDescent="0.3">
      <c r="C55" s="2"/>
      <c r="D55" s="53">
        <f>D50</f>
        <v>45474</v>
      </c>
      <c r="E55" s="53">
        <f t="shared" ref="E55:P55" si="6">E50</f>
        <v>45505</v>
      </c>
      <c r="F55" s="53">
        <f t="shared" si="6"/>
        <v>45536</v>
      </c>
      <c r="G55" s="53">
        <f t="shared" si="6"/>
        <v>45566</v>
      </c>
      <c r="H55" s="53">
        <f t="shared" si="6"/>
        <v>45597</v>
      </c>
      <c r="I55" s="53">
        <f t="shared" si="6"/>
        <v>45627</v>
      </c>
      <c r="J55" s="53">
        <f t="shared" si="6"/>
        <v>45658</v>
      </c>
      <c r="K55" s="53">
        <f t="shared" si="6"/>
        <v>45689</v>
      </c>
      <c r="L55" s="53">
        <f t="shared" si="6"/>
        <v>45717</v>
      </c>
      <c r="M55" s="53">
        <f t="shared" si="6"/>
        <v>45748</v>
      </c>
      <c r="N55" s="53">
        <f t="shared" si="6"/>
        <v>45778</v>
      </c>
      <c r="O55" s="53">
        <f t="shared" si="6"/>
        <v>45809</v>
      </c>
      <c r="P55" s="53">
        <f t="shared" si="6"/>
        <v>45839</v>
      </c>
    </row>
    <row r="56" spans="2:20" ht="15.75" x14ac:dyDescent="0.25">
      <c r="C56" s="10" t="s">
        <v>39</v>
      </c>
      <c r="D56" s="11">
        <f>IF('A. Oliva'!$D$29=$R$56,'TAM Automático'!D89,'TAM Automático'!D94)</f>
        <v>0.98001776198934287</v>
      </c>
      <c r="E56" s="11">
        <f>IF('A. Oliva'!$D$29=$R$56,'TAM Automático'!E89,'TAM Automático'!E94)</f>
        <v>0.96498881431767347</v>
      </c>
      <c r="F56" s="11">
        <f>IF('A. Oliva'!$D$29=$R$56,'TAM Automático'!F89,'TAM Automático'!F94)</f>
        <v>0.9697199091597275</v>
      </c>
      <c r="G56" s="11">
        <f>IF('A. Oliva'!$D$29=$R$56,'TAM Automático'!G89,'TAM Automático'!G94)</f>
        <v>0.98034632954424739</v>
      </c>
      <c r="H56" s="11">
        <f>IF('A. Oliva'!$D$29=$R$56,'TAM Automático'!H89,'TAM Automático'!H94)</f>
        <v>0.96596281121966598</v>
      </c>
      <c r="I56" s="11">
        <f>IF('A. Oliva'!$D$29=$R$56,'TAM Automático'!I89,'TAM Automático'!I94)</f>
        <v>1</v>
      </c>
      <c r="J56" s="11">
        <f>IF('A. Oliva'!$D$29=$R$56,'TAM Automático'!J89,'TAM Automático'!J94)</f>
        <v>1</v>
      </c>
      <c r="K56" s="11">
        <f>IF('A. Oliva'!$D$29=$R$56,'TAM Automático'!K89,'TAM Automático'!K94)</f>
        <v>0.99750000000000005</v>
      </c>
      <c r="L56" s="11">
        <f>IF('A. Oliva'!$D$29=$R$56,'TAM Automático'!L89,'TAM Automático'!L94)</f>
        <v>0.97389999999999999</v>
      </c>
      <c r="M56" s="11">
        <f>IF('A. Oliva'!$D$29=$R$56,'TAM Automático'!M89,'TAM Automático'!M94)</f>
        <v>0.98909999999999998</v>
      </c>
      <c r="N56" s="11">
        <f>IF('A. Oliva'!$D$29=$R$56,'TAM Automático'!N89,'TAM Automático'!N94)</f>
        <v>0.98919999999999997</v>
      </c>
      <c r="O56" s="11">
        <f>IF('A. Oliva'!$D$29=$R$56,'TAM Automático'!O89,'TAM Automático'!O94)</f>
        <v>0.98030000000000006</v>
      </c>
      <c r="P56" s="11">
        <f>IF('A. Oliva'!$D$29=$R$56,'TAM Automático'!P89,'TAM Automático'!P94)</f>
        <v>0.98769999999999991</v>
      </c>
      <c r="R56">
        <v>1</v>
      </c>
      <c r="S56" s="14" t="s">
        <v>51</v>
      </c>
    </row>
    <row r="57" spans="2:20" ht="15.75" x14ac:dyDescent="0.25">
      <c r="C57" s="10" t="s">
        <v>40</v>
      </c>
      <c r="D57" s="11">
        <f>IF('A. Oliva'!$D$29=$R$56,'TAM Automático'!D90,'TAM Automático'!D95)</f>
        <v>1.9982238010657193E-2</v>
      </c>
      <c r="E57" s="11">
        <f>IF('A. Oliva'!$D$29=$R$56,'TAM Automático'!E90,'TAM Automático'!E95)</f>
        <v>3.5011185682326626E-2</v>
      </c>
      <c r="F57" s="11">
        <f>IF('A. Oliva'!$D$29=$R$56,'TAM Automático'!F90,'TAM Automático'!F95)</f>
        <v>3.0280090840272521E-2</v>
      </c>
      <c r="G57" s="11">
        <f>IF('A. Oliva'!$D$29=$R$56,'TAM Automático'!G90,'TAM Automático'!G95)</f>
        <v>1.9653670455752684E-2</v>
      </c>
      <c r="H57" s="11">
        <f>IF('A. Oliva'!$D$29=$R$56,'TAM Automático'!H90,'TAM Automático'!H95)</f>
        <v>3.4037188780334071E-2</v>
      </c>
      <c r="I57" s="11">
        <f>IF('A. Oliva'!$D$29=$R$56,'TAM Automático'!I90,'TAM Automático'!I95)</f>
        <v>0</v>
      </c>
      <c r="J57" s="11">
        <f>IF('A. Oliva'!$D$29=$R$56,'TAM Automático'!J90,'TAM Automático'!J95)</f>
        <v>0</v>
      </c>
      <c r="K57" s="11">
        <f>IF('A. Oliva'!$D$29=$R$56,'TAM Automático'!K90,'TAM Automático'!K95)</f>
        <v>2.5000000000000001E-3</v>
      </c>
      <c r="L57" s="11">
        <f>IF('A. Oliva'!$D$29=$R$56,'TAM Automático'!L90,'TAM Automático'!L95)</f>
        <v>2.6099999999999998E-2</v>
      </c>
      <c r="M57" s="11">
        <f>IF('A. Oliva'!$D$29=$R$56,'TAM Automático'!M90,'TAM Automático'!M95)</f>
        <v>1.09E-2</v>
      </c>
      <c r="N57" s="11">
        <f>IF('A. Oliva'!$D$29=$R$56,'TAM Automático'!N90,'TAM Automático'!N95)</f>
        <v>1.0800000000000001E-2</v>
      </c>
      <c r="O57" s="11">
        <f>IF('A. Oliva'!$D$29=$R$56,'TAM Automático'!O90,'TAM Automático'!O95)</f>
        <v>1.9699999999999999E-2</v>
      </c>
      <c r="P57" s="11">
        <f>IF('A. Oliva'!$D$29=$R$56,'TAM Automático'!P90,'TAM Automático'!P95)</f>
        <v>1.23E-2</v>
      </c>
      <c r="R57">
        <v>2</v>
      </c>
      <c r="S57" s="14" t="s">
        <v>52</v>
      </c>
    </row>
    <row r="59" spans="2:20" ht="15.75" x14ac:dyDescent="0.25">
      <c r="B59" s="13"/>
      <c r="C59" s="14" t="s">
        <v>53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R59" s="13"/>
      <c r="S59" s="13"/>
      <c r="T59" s="13"/>
    </row>
    <row r="60" spans="2:20" ht="16.5" thickBot="1" x14ac:dyDescent="0.3">
      <c r="C60" s="2"/>
      <c r="D60" s="53">
        <f>D55</f>
        <v>45474</v>
      </c>
      <c r="E60" s="53">
        <f t="shared" ref="E60:P60" si="7">E55</f>
        <v>45505</v>
      </c>
      <c r="F60" s="53">
        <f t="shared" si="7"/>
        <v>45536</v>
      </c>
      <c r="G60" s="53">
        <f t="shared" si="7"/>
        <v>45566</v>
      </c>
      <c r="H60" s="53">
        <f t="shared" si="7"/>
        <v>45597</v>
      </c>
      <c r="I60" s="53">
        <f t="shared" si="7"/>
        <v>45627</v>
      </c>
      <c r="J60" s="53">
        <f t="shared" si="7"/>
        <v>45658</v>
      </c>
      <c r="K60" s="53">
        <f t="shared" si="7"/>
        <v>45689</v>
      </c>
      <c r="L60" s="53">
        <f t="shared" si="7"/>
        <v>45717</v>
      </c>
      <c r="M60" s="53">
        <f t="shared" si="7"/>
        <v>45748</v>
      </c>
      <c r="N60" s="53">
        <f t="shared" si="7"/>
        <v>45778</v>
      </c>
      <c r="O60" s="53">
        <f t="shared" si="7"/>
        <v>45809</v>
      </c>
      <c r="P60" s="53">
        <f t="shared" si="7"/>
        <v>45839</v>
      </c>
      <c r="R60">
        <v>1</v>
      </c>
      <c r="S60" s="14" t="s">
        <v>54</v>
      </c>
    </row>
    <row r="61" spans="2:20" ht="15.75" x14ac:dyDescent="0.25">
      <c r="C61" s="10" t="s">
        <v>39</v>
      </c>
      <c r="D61" s="11">
        <f>IF('A. Oliva'!$N$29=$R$60,'TAM Automático'!D98,IF('A. Oliva'!$N$29=$R$62,'TAM Automático'!D108,IF('A. Oliva'!$N$29=$R$61,'TAM Automático'!D103,'TAM Automático'!D113)))</f>
        <v>0.9578036534558273</v>
      </c>
      <c r="E61" s="11">
        <f>IF('A. Oliva'!$N$29=$R$60,'TAM Automático'!E98,IF('A. Oliva'!$N$29=$R$62,'TAM Automático'!E108,IF('A. Oliva'!$N$29=$R$61,'TAM Automático'!E103,'TAM Automático'!E113)))</f>
        <v>0.91917122040072863</v>
      </c>
      <c r="F61" s="11">
        <f>IF('A. Oliva'!$N$29=$R$60,'TAM Automático'!F98,IF('A. Oliva'!$N$29=$R$62,'TAM Automático'!F108,IF('A. Oliva'!$N$29=$R$61,'TAM Automático'!F103,'TAM Automático'!F113)))</f>
        <v>0.92900492385205535</v>
      </c>
      <c r="G61" s="11">
        <f>IF('A. Oliva'!$N$29=$R$60,'TAM Automático'!G98,IF('A. Oliva'!$N$29=$R$62,'TAM Automático'!G108,IF('A. Oliva'!$N$29=$R$61,'TAM Automático'!G103,'TAM Automático'!G113)))</f>
        <v>0.89530456852791873</v>
      </c>
      <c r="H61" s="11">
        <f>IF('A. Oliva'!$N$29=$R$60,'TAM Automático'!H98,IF('A. Oliva'!$N$29=$R$62,'TAM Automático'!H108,IF('A. Oliva'!$N$29=$R$61,'TAM Automático'!H103,'TAM Automático'!H113)))</f>
        <v>0.92223623371164354</v>
      </c>
      <c r="I61" s="11">
        <f>IF('A. Oliva'!$N$29=$R$60,'TAM Automático'!I98,IF('A. Oliva'!$N$29=$R$62,'TAM Automático'!I108,IF('A. Oliva'!$N$29=$R$61,'TAM Automático'!I103,'TAM Automático'!I113)))</f>
        <v>0.97860000000000003</v>
      </c>
      <c r="J61" s="11">
        <f>IF('A. Oliva'!$N$29=$R$60,'TAM Automático'!J98,IF('A. Oliva'!$N$29=$R$62,'TAM Automático'!J108,IF('A. Oliva'!$N$29=$R$61,'TAM Automático'!J103,'TAM Automático'!J113)))</f>
        <v>0.9819</v>
      </c>
      <c r="K61" s="11">
        <f>IF('A. Oliva'!$N$29=$R$60,'TAM Automático'!K98,IF('A. Oliva'!$N$29=$R$62,'TAM Automático'!K108,IF('A. Oliva'!$N$29=$R$61,'TAM Automático'!K103,'TAM Automático'!K113)))</f>
        <v>0.92659999999999998</v>
      </c>
      <c r="L61" s="11">
        <f>IF('A. Oliva'!$N$29=$R$60,'TAM Automático'!L98,IF('A. Oliva'!$N$29=$R$62,'TAM Automático'!L108,IF('A. Oliva'!$N$29=$R$61,'TAM Automático'!L103,'TAM Automático'!L113)))</f>
        <v>0.87950000000000006</v>
      </c>
      <c r="M61" s="11">
        <f>IF('A. Oliva'!$N$29=$R$60,'TAM Automático'!M98,IF('A. Oliva'!$N$29=$R$62,'TAM Automático'!M108,IF('A. Oliva'!$N$29=$R$61,'TAM Automático'!M103,'TAM Automático'!M113)))</f>
        <v>0.78650000000000009</v>
      </c>
      <c r="N61" s="11">
        <f>IF('A. Oliva'!$N$29=$R$60,'TAM Automático'!N98,IF('A. Oliva'!$N$29=$R$62,'TAM Automático'!N108,IF('A. Oliva'!$N$29=$R$61,'TAM Automático'!N103,'TAM Automático'!N113)))</f>
        <v>0.8024</v>
      </c>
      <c r="O61" s="11">
        <f>IF('A. Oliva'!$N$29=$R$60,'TAM Automático'!O98,IF('A. Oliva'!$N$29=$R$62,'TAM Automático'!O108,IF('A. Oliva'!$N$29=$R$61,'TAM Automático'!O103,'TAM Automático'!O113)))</f>
        <v>0.99390000000000001</v>
      </c>
      <c r="P61" s="11">
        <f>IF('A. Oliva'!$N$29=$R$60,'TAM Automático'!P98,IF('A. Oliva'!$N$29=$R$62,'TAM Automático'!P108,IF('A. Oliva'!$N$29=$R$61,'TAM Automático'!P103,'TAM Automático'!P113)))</f>
        <v>0.87180000000000002</v>
      </c>
      <c r="R61">
        <v>2</v>
      </c>
      <c r="S61" s="7" t="s">
        <v>55</v>
      </c>
    </row>
    <row r="62" spans="2:20" ht="15.75" x14ac:dyDescent="0.25">
      <c r="C62" s="10" t="s">
        <v>40</v>
      </c>
      <c r="D62" s="11">
        <f>IF('A. Oliva'!$N$29=$R$60,'TAM Automático'!D99,IF('A. Oliva'!$N$29=$R$62,'TAM Automático'!D109,IF('A. Oliva'!$N$29=$R$61,'TAM Automático'!D104,'TAM Automático'!D114)))</f>
        <v>4.2196346544172633E-2</v>
      </c>
      <c r="E62" s="11">
        <f>IF('A. Oliva'!$N$29=$R$60,'TAM Automático'!E99,IF('A. Oliva'!$N$29=$R$62,'TAM Automático'!E109,IF('A. Oliva'!$N$29=$R$61,'TAM Automático'!E104,'TAM Automático'!E114)))</f>
        <v>8.0828779599271414E-2</v>
      </c>
      <c r="F62" s="11">
        <f>IF('A. Oliva'!$N$29=$R$60,'TAM Automático'!F99,IF('A. Oliva'!$N$29=$R$62,'TAM Automático'!F109,IF('A. Oliva'!$N$29=$R$61,'TAM Automático'!F104,'TAM Automático'!F114)))</f>
        <v>7.0995076147944577E-2</v>
      </c>
      <c r="G62" s="11">
        <f>IF('A. Oliva'!$N$29=$R$60,'TAM Automático'!G99,IF('A. Oliva'!$N$29=$R$62,'TAM Automático'!G109,IF('A. Oliva'!$N$29=$R$61,'TAM Automático'!G104,'TAM Automático'!G114)))</f>
        <v>0.10469543147208121</v>
      </c>
      <c r="H62" s="11">
        <f>IF('A. Oliva'!$N$29=$R$60,'TAM Automático'!H99,IF('A. Oliva'!$N$29=$R$62,'TAM Automático'!H109,IF('A. Oliva'!$N$29=$R$61,'TAM Automático'!H104,'TAM Automático'!H114)))</f>
        <v>7.7763766288356448E-2</v>
      </c>
      <c r="I62" s="11">
        <f>IF('A. Oliva'!$N$29=$R$60,'TAM Automático'!I99,IF('A. Oliva'!$N$29=$R$62,'TAM Automático'!I109,IF('A. Oliva'!$N$29=$R$61,'TAM Automático'!I104,'TAM Automático'!I114)))</f>
        <v>2.1400000000000002E-2</v>
      </c>
      <c r="J62" s="11">
        <f>IF('A. Oliva'!$N$29=$R$60,'TAM Automático'!J99,IF('A. Oliva'!$N$29=$R$62,'TAM Automático'!J109,IF('A. Oliva'!$N$29=$R$61,'TAM Automático'!J104,'TAM Automático'!J114)))</f>
        <v>1.8100000000000002E-2</v>
      </c>
      <c r="K62" s="11">
        <f>IF('A. Oliva'!$N$29=$R$60,'TAM Automático'!K99,IF('A. Oliva'!$N$29=$R$62,'TAM Automático'!K109,IF('A. Oliva'!$N$29=$R$61,'TAM Automático'!K104,'TAM Automático'!K114)))</f>
        <v>7.3399999999999993E-2</v>
      </c>
      <c r="L62" s="11">
        <f>IF('A. Oliva'!$N$29=$R$60,'TAM Automático'!L99,IF('A. Oliva'!$N$29=$R$62,'TAM Automático'!L109,IF('A. Oliva'!$N$29=$R$61,'TAM Automático'!L104,'TAM Automático'!L114)))</f>
        <v>0.12050000000000001</v>
      </c>
      <c r="M62" s="11">
        <f>IF('A. Oliva'!$N$29=$R$60,'TAM Automático'!M99,IF('A. Oliva'!$N$29=$R$62,'TAM Automático'!M109,IF('A. Oliva'!$N$29=$R$61,'TAM Automático'!M104,'TAM Automático'!M114)))</f>
        <v>0.21350000000000002</v>
      </c>
      <c r="N62" s="11">
        <f>IF('A. Oliva'!$N$29=$R$60,'TAM Automático'!N99,IF('A. Oliva'!$N$29=$R$62,'TAM Automático'!N109,IF('A. Oliva'!$N$29=$R$61,'TAM Automático'!N104,'TAM Automático'!N114)))</f>
        <v>0.19760000000000003</v>
      </c>
      <c r="O62" s="11">
        <f>IF('A. Oliva'!$N$29=$R$60,'TAM Automático'!O99,IF('A. Oliva'!$N$29=$R$62,'TAM Automático'!O109,IF('A. Oliva'!$N$29=$R$61,'TAM Automático'!O104,'TAM Automático'!O114)))</f>
        <v>6.0999999999999995E-3</v>
      </c>
      <c r="P62" s="11">
        <f>IF('A. Oliva'!$N$29=$R$60,'TAM Automático'!P99,IF('A. Oliva'!$N$29=$R$62,'TAM Automático'!P109,IF('A. Oliva'!$N$29=$R$61,'TAM Automático'!P104,'TAM Automático'!P114)))</f>
        <v>0.12820000000000001</v>
      </c>
      <c r="R62">
        <v>3</v>
      </c>
      <c r="S62" s="7" t="s">
        <v>56</v>
      </c>
    </row>
    <row r="63" spans="2:20" ht="15.75" x14ac:dyDescent="0.25">
      <c r="S63" s="7" t="s">
        <v>57</v>
      </c>
    </row>
    <row r="68" spans="2:19" ht="27" customHeight="1" x14ac:dyDescent="0.25">
      <c r="B68" s="17"/>
      <c r="C68" s="21" t="s">
        <v>47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2:19" ht="15.75" x14ac:dyDescent="0.25">
      <c r="C69" s="1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2:19" ht="15.75" x14ac:dyDescent="0.25">
      <c r="C70" s="1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2:19" ht="15.75" x14ac:dyDescent="0.25">
      <c r="B71" s="13"/>
      <c r="C71" s="14" t="s">
        <v>49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9" ht="16.5" thickBot="1" x14ac:dyDescent="0.3">
      <c r="C72" s="2"/>
      <c r="D72" s="53">
        <f>D50</f>
        <v>45474</v>
      </c>
      <c r="E72" s="53">
        <f t="shared" ref="E72:P72" si="8">E50</f>
        <v>45505</v>
      </c>
      <c r="F72" s="53">
        <f t="shared" si="8"/>
        <v>45536</v>
      </c>
      <c r="G72" s="53">
        <f t="shared" si="8"/>
        <v>45566</v>
      </c>
      <c r="H72" s="53">
        <f t="shared" si="8"/>
        <v>45597</v>
      </c>
      <c r="I72" s="53">
        <f t="shared" si="8"/>
        <v>45627</v>
      </c>
      <c r="J72" s="53">
        <f t="shared" si="8"/>
        <v>45658</v>
      </c>
      <c r="K72" s="53">
        <f t="shared" si="8"/>
        <v>45689</v>
      </c>
      <c r="L72" s="53">
        <f t="shared" si="8"/>
        <v>45717</v>
      </c>
      <c r="M72" s="53">
        <f t="shared" si="8"/>
        <v>45748</v>
      </c>
      <c r="N72" s="53">
        <f t="shared" si="8"/>
        <v>45778</v>
      </c>
      <c r="O72" s="53">
        <f t="shared" si="8"/>
        <v>45809</v>
      </c>
      <c r="P72" s="53">
        <f t="shared" si="8"/>
        <v>45839</v>
      </c>
    </row>
    <row r="73" spans="2:19" ht="15.75" x14ac:dyDescent="0.25">
      <c r="C73" s="10" t="s">
        <v>39</v>
      </c>
      <c r="D73" s="11">
        <f>'TAM Automático'!D120</f>
        <v>0.91274944567627492</v>
      </c>
      <c r="E73" s="11">
        <f>'TAM Automático'!E120</f>
        <v>0.90126892252894031</v>
      </c>
      <c r="F73" s="11">
        <f>'TAM Automático'!F120</f>
        <v>0.90148316552993402</v>
      </c>
      <c r="G73" s="11">
        <f>'TAM Automático'!G120</f>
        <v>0.87999999999999989</v>
      </c>
      <c r="H73" s="11">
        <f>'TAM Automático'!H120</f>
        <v>0.88494241739317625</v>
      </c>
      <c r="I73" s="11">
        <f>'TAM Automático'!I120</f>
        <v>0.91810000000000003</v>
      </c>
      <c r="J73" s="11">
        <f>'TAM Automático'!J120</f>
        <v>0.9</v>
      </c>
      <c r="K73" s="11">
        <f>'TAM Automático'!K120</f>
        <v>0.80819999999999992</v>
      </c>
      <c r="L73" s="11">
        <f>'TAM Automático'!L120</f>
        <v>0.86730000000000007</v>
      </c>
      <c r="M73" s="11">
        <f>'TAM Automático'!M120</f>
        <v>0.86430000000000007</v>
      </c>
      <c r="N73" s="11">
        <f>'TAM Automático'!N120</f>
        <v>0.79159999999999997</v>
      </c>
      <c r="O73" s="11">
        <f>'TAM Automático'!O120</f>
        <v>0.7923</v>
      </c>
      <c r="P73" s="11">
        <f>'TAM Automático'!P120</f>
        <v>0.87470000000000003</v>
      </c>
    </row>
    <row r="74" spans="2:19" ht="15.75" x14ac:dyDescent="0.25">
      <c r="C74" s="10" t="s">
        <v>40</v>
      </c>
      <c r="D74" s="11">
        <f>'TAM Automático'!D121</f>
        <v>8.7250554323725055E-2</v>
      </c>
      <c r="E74" s="11">
        <f>'TAM Automático'!E121</f>
        <v>9.873107747105965E-2</v>
      </c>
      <c r="F74" s="11">
        <f>'TAM Automático'!F121</f>
        <v>9.8516834470066039E-2</v>
      </c>
      <c r="G74" s="11">
        <f>'TAM Automático'!G121</f>
        <v>0.12</v>
      </c>
      <c r="H74" s="11">
        <f>'TAM Automático'!H121</f>
        <v>0.11505758260682381</v>
      </c>
      <c r="I74" s="11">
        <f>'TAM Automático'!I121</f>
        <v>8.1900000000000001E-2</v>
      </c>
      <c r="J74" s="11">
        <f>'TAM Automático'!J121</f>
        <v>0.1</v>
      </c>
      <c r="K74" s="11">
        <f>'TAM Automático'!K121</f>
        <v>0.1918</v>
      </c>
      <c r="L74" s="11">
        <f>'TAM Automático'!L121</f>
        <v>0.13269999999999998</v>
      </c>
      <c r="M74" s="11">
        <f>'TAM Automático'!M121</f>
        <v>0.13570000000000002</v>
      </c>
      <c r="N74" s="11">
        <f>'TAM Automático'!N121</f>
        <v>0.2084</v>
      </c>
      <c r="O74" s="11">
        <f>'TAM Automático'!O121</f>
        <v>0.2077</v>
      </c>
      <c r="P74" s="11">
        <f>'TAM Automático'!P121</f>
        <v>0.12529999999999999</v>
      </c>
    </row>
    <row r="76" spans="2:19" ht="15.75" x14ac:dyDescent="0.25">
      <c r="B76" s="13"/>
      <c r="C76" s="14" t="s">
        <v>50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2:19" ht="16.5" thickBot="1" x14ac:dyDescent="0.3">
      <c r="C77" s="2"/>
      <c r="D77" s="53">
        <f>D72</f>
        <v>45474</v>
      </c>
      <c r="E77" s="53">
        <f t="shared" ref="E77:P77" si="9">E72</f>
        <v>45505</v>
      </c>
      <c r="F77" s="53">
        <f t="shared" si="9"/>
        <v>45536</v>
      </c>
      <c r="G77" s="53">
        <f t="shared" si="9"/>
        <v>45566</v>
      </c>
      <c r="H77" s="53">
        <f t="shared" si="9"/>
        <v>45597</v>
      </c>
      <c r="I77" s="53">
        <f t="shared" si="9"/>
        <v>45627</v>
      </c>
      <c r="J77" s="53">
        <f t="shared" si="9"/>
        <v>45658</v>
      </c>
      <c r="K77" s="53">
        <f t="shared" si="9"/>
        <v>45689</v>
      </c>
      <c r="L77" s="53">
        <f t="shared" si="9"/>
        <v>45717</v>
      </c>
      <c r="M77" s="53">
        <f t="shared" si="9"/>
        <v>45748</v>
      </c>
      <c r="N77" s="53">
        <f t="shared" si="9"/>
        <v>45778</v>
      </c>
      <c r="O77" s="53">
        <f t="shared" si="9"/>
        <v>45809</v>
      </c>
      <c r="P77" s="53">
        <f t="shared" si="9"/>
        <v>45839</v>
      </c>
    </row>
    <row r="78" spans="2:19" ht="15.75" x14ac:dyDescent="0.25">
      <c r="C78" s="10" t="s">
        <v>39</v>
      </c>
      <c r="D78" s="11">
        <f>IF('O. Virgen Extra'!$D$29=$R$78,'TAM Automático'!D125,'TAM Automático'!D130)</f>
        <v>0.97401746724890836</v>
      </c>
      <c r="E78" s="11">
        <f>IF('O. Virgen Extra'!$D$29=$R$78,'TAM Automático'!E125,'TAM Automático'!E130)</f>
        <v>0.97556949488279965</v>
      </c>
      <c r="F78" s="11">
        <f>IF('O. Virgen Extra'!$D$29=$R$78,'TAM Automático'!F125,'TAM Automático'!F130)</f>
        <v>0.98662207357859533</v>
      </c>
      <c r="G78" s="11">
        <f>IF('O. Virgen Extra'!$D$29=$R$78,'TAM Automático'!G125,'TAM Automático'!G130)</f>
        <v>0.99052731291442997</v>
      </c>
      <c r="H78" s="11">
        <f>IF('O. Virgen Extra'!$D$29=$R$78,'TAM Automático'!H125,'TAM Automático'!H130)</f>
        <v>0.96408636124275937</v>
      </c>
      <c r="I78" s="11">
        <f>IF('O. Virgen Extra'!$D$29=$R$78,'TAM Automático'!I125,'TAM Automático'!I130)</f>
        <v>0.99580000000000002</v>
      </c>
      <c r="J78" s="11">
        <f>IF('O. Virgen Extra'!$D$29=$R$78,'TAM Automático'!J125,'TAM Automático'!J130)</f>
        <v>0.97819999999999996</v>
      </c>
      <c r="K78" s="11">
        <f>IF('O. Virgen Extra'!$D$29=$R$78,'TAM Automático'!K125,'TAM Automático'!K130)</f>
        <v>0.9889</v>
      </c>
      <c r="L78" s="11">
        <f>IF('O. Virgen Extra'!$D$29=$R$78,'TAM Automático'!L125,'TAM Automático'!L130)</f>
        <v>0.97680000000000011</v>
      </c>
      <c r="M78" s="11">
        <f>IF('O. Virgen Extra'!$D$29=$R$78,'TAM Automático'!M125,'TAM Automático'!M130)</f>
        <v>0.95669999999999999</v>
      </c>
      <c r="N78" s="11">
        <f>IF('O. Virgen Extra'!$D$29=$R$78,'TAM Automático'!N125,'TAM Automático'!N130)</f>
        <v>0.95909999999999995</v>
      </c>
      <c r="O78" s="11">
        <f>IF('O. Virgen Extra'!$D$29=$R$78,'TAM Automático'!O125,'TAM Automático'!O130)</f>
        <v>0.96409999999999996</v>
      </c>
      <c r="P78" s="11">
        <f>IF('O. Virgen Extra'!$D$29=$R$78,'TAM Automático'!P125,'TAM Automático'!P130)</f>
        <v>0.98309999999999997</v>
      </c>
      <c r="R78">
        <v>1</v>
      </c>
      <c r="S78" s="14" t="s">
        <v>51</v>
      </c>
    </row>
    <row r="79" spans="2:19" ht="15.75" x14ac:dyDescent="0.25">
      <c r="C79" s="10" t="s">
        <v>40</v>
      </c>
      <c r="D79" s="11">
        <f>IF('O. Virgen Extra'!$D$29=$R$78,'TAM Automático'!D126,'TAM Automático'!D131)</f>
        <v>2.5982532751091702E-2</v>
      </c>
      <c r="E79" s="11">
        <f>IF('O. Virgen Extra'!$D$29=$R$78,'TAM Automático'!E126,'TAM Automático'!E131)</f>
        <v>2.4430505117200397E-2</v>
      </c>
      <c r="F79" s="11">
        <f>IF('O. Virgen Extra'!$D$29=$R$78,'TAM Automático'!F126,'TAM Automático'!F131)</f>
        <v>1.3377926421404682E-2</v>
      </c>
      <c r="G79" s="11">
        <f>IF('O. Virgen Extra'!$D$29=$R$78,'TAM Automático'!G126,'TAM Automático'!G131)</f>
        <v>9.4726870855699405E-3</v>
      </c>
      <c r="H79" s="11">
        <f>IF('O. Virgen Extra'!$D$29=$R$78,'TAM Automático'!H126,'TAM Automático'!H131)</f>
        <v>3.5913638757240657E-2</v>
      </c>
      <c r="I79" s="11">
        <f>IF('O. Virgen Extra'!$D$29=$R$78,'TAM Automático'!I126,'TAM Automático'!I131)</f>
        <v>4.1999999999999997E-3</v>
      </c>
      <c r="J79" s="11">
        <f>IF('O. Virgen Extra'!$D$29=$R$78,'TAM Automático'!J126,'TAM Automático'!J131)</f>
        <v>2.18E-2</v>
      </c>
      <c r="K79" s="11">
        <f>IF('O. Virgen Extra'!$D$29=$R$78,'TAM Automático'!K126,'TAM Automático'!K131)</f>
        <v>1.11E-2</v>
      </c>
      <c r="L79" s="11">
        <f>IF('O. Virgen Extra'!$D$29=$R$78,'TAM Automático'!L126,'TAM Automático'!L131)</f>
        <v>2.3199999999999998E-2</v>
      </c>
      <c r="M79" s="11">
        <f>IF('O. Virgen Extra'!$D$29=$R$78,'TAM Automático'!M126,'TAM Automático'!M131)</f>
        <v>4.3299999999999998E-2</v>
      </c>
      <c r="N79" s="11">
        <f>IF('O. Virgen Extra'!$D$29=$R$78,'TAM Automático'!N126,'TAM Automático'!N131)</f>
        <v>4.0899999999999999E-2</v>
      </c>
      <c r="O79" s="11">
        <f>IF('O. Virgen Extra'!$D$29=$R$78,'TAM Automático'!O126,'TAM Automático'!O131)</f>
        <v>3.5900000000000001E-2</v>
      </c>
      <c r="P79" s="11">
        <f>IF('O. Virgen Extra'!$D$29=$R$78,'TAM Automático'!P126,'TAM Automático'!P131)</f>
        <v>1.6899999999999998E-2</v>
      </c>
      <c r="R79">
        <v>2</v>
      </c>
      <c r="S79" s="14" t="s">
        <v>52</v>
      </c>
    </row>
    <row r="81" spans="2:20" ht="15.75" x14ac:dyDescent="0.25">
      <c r="B81" s="13"/>
      <c r="C81" s="14" t="s">
        <v>53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R81" s="13"/>
      <c r="S81" s="13"/>
      <c r="T81" s="13"/>
    </row>
    <row r="82" spans="2:20" ht="16.5" thickBot="1" x14ac:dyDescent="0.3">
      <c r="C82" s="2"/>
      <c r="D82" s="53">
        <f>D77</f>
        <v>45474</v>
      </c>
      <c r="E82" s="53">
        <f t="shared" ref="E82:P82" si="10">E77</f>
        <v>45505</v>
      </c>
      <c r="F82" s="53">
        <f t="shared" si="10"/>
        <v>45536</v>
      </c>
      <c r="G82" s="53">
        <f t="shared" si="10"/>
        <v>45566</v>
      </c>
      <c r="H82" s="53">
        <f t="shared" si="10"/>
        <v>45597</v>
      </c>
      <c r="I82" s="53">
        <f t="shared" si="10"/>
        <v>45627</v>
      </c>
      <c r="J82" s="53">
        <f t="shared" si="10"/>
        <v>45658</v>
      </c>
      <c r="K82" s="53">
        <f t="shared" si="10"/>
        <v>45689</v>
      </c>
      <c r="L82" s="53">
        <f t="shared" si="10"/>
        <v>45717</v>
      </c>
      <c r="M82" s="53">
        <f t="shared" si="10"/>
        <v>45748</v>
      </c>
      <c r="N82" s="53">
        <f t="shared" si="10"/>
        <v>45778</v>
      </c>
      <c r="O82" s="53">
        <f t="shared" si="10"/>
        <v>45809</v>
      </c>
      <c r="P82" s="53">
        <f t="shared" si="10"/>
        <v>45839</v>
      </c>
      <c r="R82">
        <v>1</v>
      </c>
      <c r="S82" s="14" t="s">
        <v>54</v>
      </c>
    </row>
    <row r="83" spans="2:20" ht="15.75" x14ac:dyDescent="0.25">
      <c r="C83" s="10" t="s">
        <v>39</v>
      </c>
      <c r="D83" s="11">
        <f>IF('O. Virgen Extra'!$N$29=$R$82,'TAM Automático'!D135,IF('O. Virgen Extra'!$N$29=$R$84,'TAM Automático'!D145,IF('O. Virgen Extra'!$N$29=$R$83,'TAM Automático'!D140,'TAM Automático'!D150)))</f>
        <v>0.88006607929515412</v>
      </c>
      <c r="E83" s="11">
        <f>IF('O. Virgen Extra'!$N$29=$R$82,'TAM Automático'!E135,IF('O. Virgen Extra'!$N$29=$R$84,'TAM Automático'!E145,IF('O. Virgen Extra'!$N$29=$R$83,'TAM Automático'!E140,'TAM Automático'!E150)))</f>
        <v>0.79785570694661612</v>
      </c>
      <c r="F83" s="11">
        <f>IF('O. Virgen Extra'!$N$29=$R$82,'TAM Automático'!F135,IF('O. Virgen Extra'!$N$29=$R$84,'TAM Automático'!F145,IF('O. Virgen Extra'!$N$29=$R$83,'TAM Automático'!F140,'TAM Automático'!F150)))</f>
        <v>0.7931034482758621</v>
      </c>
      <c r="G83" s="11">
        <f>IF('O. Virgen Extra'!$N$29=$R$82,'TAM Automático'!G135,IF('O. Virgen Extra'!$N$29=$R$84,'TAM Automático'!G145,IF('O. Virgen Extra'!$N$29=$R$83,'TAM Automático'!G140,'TAM Automático'!G150)))</f>
        <v>0.77276060764798327</v>
      </c>
      <c r="H83" s="11">
        <f>IF('O. Virgen Extra'!$N$29=$R$82,'TAM Automático'!H135,IF('O. Virgen Extra'!$N$29=$R$84,'TAM Automático'!H145,IF('O. Virgen Extra'!$N$29=$R$83,'TAM Automático'!H140,'TAM Automático'!H150)))</f>
        <v>0.8078852210428088</v>
      </c>
      <c r="I83" s="11">
        <f>IF('O. Virgen Extra'!$N$29=$R$82,'TAM Automático'!I135,IF('O. Virgen Extra'!$N$29=$R$84,'TAM Automático'!I145,IF('O. Virgen Extra'!$N$29=$R$83,'TAM Automático'!I140,'TAM Automático'!I150)))</f>
        <v>0.75739999999999996</v>
      </c>
      <c r="J83" s="11">
        <f>IF('O. Virgen Extra'!$N$29=$R$82,'TAM Automático'!J135,IF('O. Virgen Extra'!$N$29=$R$84,'TAM Automático'!J145,IF('O. Virgen Extra'!$N$29=$R$83,'TAM Automático'!J140,'TAM Automático'!J150)))</f>
        <v>0.73760000000000003</v>
      </c>
      <c r="K83" s="11">
        <f>IF('O. Virgen Extra'!$N$29=$R$82,'TAM Automático'!K135,IF('O. Virgen Extra'!$N$29=$R$84,'TAM Automático'!K145,IF('O. Virgen Extra'!$N$29=$R$83,'TAM Automático'!K140,'TAM Automático'!K150)))</f>
        <v>0.55090000000000006</v>
      </c>
      <c r="L83" s="11">
        <f>IF('O. Virgen Extra'!$N$29=$R$82,'TAM Automático'!L135,IF('O. Virgen Extra'!$N$29=$R$84,'TAM Automático'!L145,IF('O. Virgen Extra'!$N$29=$R$83,'TAM Automático'!L140,'TAM Automático'!L150)))</f>
        <v>0.69120000000000004</v>
      </c>
      <c r="M83" s="11">
        <f>IF('O. Virgen Extra'!$N$29=$R$82,'TAM Automático'!M135,IF('O. Virgen Extra'!$N$29=$R$84,'TAM Automático'!M145,IF('O. Virgen Extra'!$N$29=$R$83,'TAM Automático'!M140,'TAM Automático'!M150)))</f>
        <v>0.67890000000000006</v>
      </c>
      <c r="N83" s="11">
        <f>IF('O. Virgen Extra'!$N$29=$R$82,'TAM Automático'!N135,IF('O. Virgen Extra'!$N$29=$R$84,'TAM Automático'!N145,IF('O. Virgen Extra'!$N$29=$R$83,'TAM Automático'!N140,'TAM Automático'!N150)))</f>
        <v>0.55700000000000005</v>
      </c>
      <c r="O83" s="11">
        <f>IF('O. Virgen Extra'!$N$29=$R$82,'TAM Automático'!O135,IF('O. Virgen Extra'!$N$29=$R$84,'TAM Automático'!O145,IF('O. Virgen Extra'!$N$29=$R$83,'TAM Automático'!O140,'TAM Automático'!O150)))</f>
        <v>0.46820000000000001</v>
      </c>
      <c r="P83" s="11">
        <f>IF('O. Virgen Extra'!$N$29=$R$82,'TAM Automático'!P135,IF('O. Virgen Extra'!$N$29=$R$84,'TAM Automático'!P145,IF('O. Virgen Extra'!$N$29=$R$83,'TAM Automático'!P140,'TAM Automático'!P150)))</f>
        <v>0.63129999999999997</v>
      </c>
      <c r="R83">
        <v>2</v>
      </c>
      <c r="S83" s="7" t="s">
        <v>55</v>
      </c>
    </row>
    <row r="84" spans="2:20" ht="15.75" x14ac:dyDescent="0.25">
      <c r="C84" s="10" t="s">
        <v>40</v>
      </c>
      <c r="D84" s="11">
        <f>IF('O. Virgen Extra'!$N$29=$R$82,'TAM Automático'!D136,IF('O. Virgen Extra'!$N$29=$R$84,'TAM Automático'!D146,IF('O. Virgen Extra'!$N$29=$R$83,'TAM Automático'!D141,'TAM Automático'!D151)))</f>
        <v>0.11993392070484582</v>
      </c>
      <c r="E84" s="11">
        <f>IF('O. Virgen Extra'!$N$29=$R$82,'TAM Automático'!E136,IF('O. Virgen Extra'!$N$29=$R$84,'TAM Automático'!E146,IF('O. Virgen Extra'!$N$29=$R$83,'TAM Automático'!E141,'TAM Automático'!E151)))</f>
        <v>0.20214429305338399</v>
      </c>
      <c r="F84" s="11">
        <f>IF('O. Virgen Extra'!$N$29=$R$82,'TAM Automático'!F136,IF('O. Virgen Extra'!$N$29=$R$84,'TAM Automático'!F146,IF('O. Virgen Extra'!$N$29=$R$83,'TAM Automático'!F141,'TAM Automático'!F151)))</f>
        <v>0.20689655172413796</v>
      </c>
      <c r="G84" s="11">
        <f>IF('O. Virgen Extra'!$N$29=$R$82,'TAM Automático'!G136,IF('O. Virgen Extra'!$N$29=$R$84,'TAM Automático'!G146,IF('O. Virgen Extra'!$N$29=$R$83,'TAM Automático'!G141,'TAM Automático'!G151)))</f>
        <v>0.22723939235201676</v>
      </c>
      <c r="H84" s="11">
        <f>IF('O. Virgen Extra'!$N$29=$R$82,'TAM Automático'!H136,IF('O. Virgen Extra'!$N$29=$R$84,'TAM Automático'!H146,IF('O. Virgen Extra'!$N$29=$R$83,'TAM Automático'!H141,'TAM Automático'!H151)))</f>
        <v>0.19211477895719115</v>
      </c>
      <c r="I84" s="11">
        <f>IF('O. Virgen Extra'!$N$29=$R$82,'TAM Automático'!I136,IF('O. Virgen Extra'!$N$29=$R$84,'TAM Automático'!I146,IF('O. Virgen Extra'!$N$29=$R$83,'TAM Automático'!I141,'TAM Automático'!I151)))</f>
        <v>0.24260000000000001</v>
      </c>
      <c r="J84" s="11">
        <f>IF('O. Virgen Extra'!$N$29=$R$82,'TAM Automático'!J136,IF('O. Virgen Extra'!$N$29=$R$84,'TAM Automático'!J146,IF('O. Virgen Extra'!$N$29=$R$83,'TAM Automático'!J141,'TAM Automático'!J151)))</f>
        <v>0.26239999999999997</v>
      </c>
      <c r="K84" s="11">
        <f>IF('O. Virgen Extra'!$N$29=$R$82,'TAM Automático'!K136,IF('O. Virgen Extra'!$N$29=$R$84,'TAM Automático'!K146,IF('O. Virgen Extra'!$N$29=$R$83,'TAM Automático'!K141,'TAM Automático'!K151)))</f>
        <v>0.44909999999999994</v>
      </c>
      <c r="L84" s="11">
        <f>IF('O. Virgen Extra'!$N$29=$R$82,'TAM Automático'!L136,IF('O. Virgen Extra'!$N$29=$R$84,'TAM Automático'!L146,IF('O. Virgen Extra'!$N$29=$R$83,'TAM Automático'!L141,'TAM Automático'!L151)))</f>
        <v>0.30879999999999996</v>
      </c>
      <c r="M84" s="11">
        <f>IF('O. Virgen Extra'!$N$29=$R$82,'TAM Automático'!M136,IF('O. Virgen Extra'!$N$29=$R$84,'TAM Automático'!M146,IF('O. Virgen Extra'!$N$29=$R$83,'TAM Automático'!M141,'TAM Automático'!M151)))</f>
        <v>0.3211</v>
      </c>
      <c r="N84" s="11">
        <f>IF('O. Virgen Extra'!$N$29=$R$82,'TAM Automático'!N136,IF('O. Virgen Extra'!$N$29=$R$84,'TAM Automático'!N146,IF('O. Virgen Extra'!$N$29=$R$83,'TAM Automático'!N141,'TAM Automático'!N151)))</f>
        <v>0.44299999999999995</v>
      </c>
      <c r="O84" s="11">
        <f>IF('O. Virgen Extra'!$N$29=$R$82,'TAM Automático'!O136,IF('O. Virgen Extra'!$N$29=$R$84,'TAM Automático'!O146,IF('O. Virgen Extra'!$N$29=$R$83,'TAM Automático'!O141,'TAM Automático'!O151)))</f>
        <v>0.53180000000000005</v>
      </c>
      <c r="P84" s="11">
        <f>IF('O. Virgen Extra'!$N$29=$R$82,'TAM Automático'!P136,IF('O. Virgen Extra'!$N$29=$R$84,'TAM Automático'!P146,IF('O. Virgen Extra'!$N$29=$R$83,'TAM Automático'!P141,'TAM Automático'!P151)))</f>
        <v>0.36869999999999997</v>
      </c>
      <c r="R84">
        <v>3</v>
      </c>
      <c r="S84" s="7" t="s">
        <v>56</v>
      </c>
    </row>
    <row r="85" spans="2:20" ht="15.75" x14ac:dyDescent="0.25">
      <c r="S85" s="7" t="s">
        <v>57</v>
      </c>
    </row>
    <row r="90" spans="2:20" ht="27" customHeight="1" x14ac:dyDescent="0.25">
      <c r="B90" s="17"/>
      <c r="C90" s="21" t="s">
        <v>48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2:20" ht="15.75" x14ac:dyDescent="0.25">
      <c r="C91" s="1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2:20" ht="15.75" x14ac:dyDescent="0.25">
      <c r="C92" s="1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2:20" ht="15.75" x14ac:dyDescent="0.25">
      <c r="B93" s="13"/>
      <c r="C93" s="14" t="s">
        <v>49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20" ht="16.5" thickBot="1" x14ac:dyDescent="0.3">
      <c r="C94" s="2"/>
      <c r="D94" s="53">
        <f>D72</f>
        <v>45474</v>
      </c>
      <c r="E94" s="53">
        <f t="shared" ref="E94:P94" si="11">E72</f>
        <v>45505</v>
      </c>
      <c r="F94" s="53">
        <f t="shared" si="11"/>
        <v>45536</v>
      </c>
      <c r="G94" s="53">
        <f t="shared" si="11"/>
        <v>45566</v>
      </c>
      <c r="H94" s="53">
        <f t="shared" si="11"/>
        <v>45597</v>
      </c>
      <c r="I94" s="53">
        <f t="shared" si="11"/>
        <v>45627</v>
      </c>
      <c r="J94" s="53">
        <f t="shared" si="11"/>
        <v>45658</v>
      </c>
      <c r="K94" s="53">
        <f t="shared" si="11"/>
        <v>45689</v>
      </c>
      <c r="L94" s="53">
        <f t="shared" si="11"/>
        <v>45717</v>
      </c>
      <c r="M94" s="53">
        <f t="shared" si="11"/>
        <v>45748</v>
      </c>
      <c r="N94" s="53">
        <f t="shared" si="11"/>
        <v>45778</v>
      </c>
      <c r="O94" s="53">
        <f t="shared" si="11"/>
        <v>45809</v>
      </c>
      <c r="P94" s="53">
        <f t="shared" si="11"/>
        <v>45839</v>
      </c>
    </row>
    <row r="95" spans="2:20" ht="15.75" x14ac:dyDescent="0.25">
      <c r="C95" s="10" t="s">
        <v>39</v>
      </c>
      <c r="D95" s="11">
        <f>'TAM Automático'!D157</f>
        <v>0.96354166666666663</v>
      </c>
      <c r="E95" s="11">
        <f>'TAM Automático'!E157</f>
        <v>0.93918341171440789</v>
      </c>
      <c r="F95" s="11">
        <f>'TAM Automático'!F157</f>
        <v>0.91816279325916961</v>
      </c>
      <c r="G95" s="11">
        <f>'TAM Automático'!G157</f>
        <v>0.92932635849258027</v>
      </c>
      <c r="H95" s="11">
        <f>'TAM Automático'!H157</f>
        <v>0.95951585976627718</v>
      </c>
      <c r="I95" s="11">
        <f>'TAM Automático'!I157</f>
        <v>0.94059999999999999</v>
      </c>
      <c r="J95" s="11">
        <f>'TAM Automático'!J157</f>
        <v>0.91790000000000005</v>
      </c>
      <c r="K95" s="11">
        <f>'TAM Automático'!K157</f>
        <v>0.89180000000000004</v>
      </c>
      <c r="L95" s="11">
        <f>'TAM Automático'!L157</f>
        <v>0.94</v>
      </c>
      <c r="M95" s="11">
        <f>'TAM Automático'!M157</f>
        <v>0.9516</v>
      </c>
      <c r="N95" s="11">
        <f>'TAM Automático'!N157</f>
        <v>0.9265000000000001</v>
      </c>
      <c r="O95" s="11">
        <f>'TAM Automático'!O157</f>
        <v>0.89780000000000004</v>
      </c>
      <c r="P95" s="11">
        <f>'TAM Automático'!P157</f>
        <v>0.93010000000000004</v>
      </c>
    </row>
    <row r="96" spans="2:20" ht="15.75" x14ac:dyDescent="0.25">
      <c r="C96" s="10" t="s">
        <v>40</v>
      </c>
      <c r="D96" s="11">
        <f>'TAM Automático'!D158</f>
        <v>3.6458333333333329E-2</v>
      </c>
      <c r="E96" s="11">
        <f>'TAM Automático'!E158</f>
        <v>6.0816588285592138E-2</v>
      </c>
      <c r="F96" s="11">
        <f>'TAM Automático'!F158</f>
        <v>8.183720674083049E-2</v>
      </c>
      <c r="G96" s="11">
        <f>'TAM Automático'!G158</f>
        <v>7.0673641507419671E-2</v>
      </c>
      <c r="H96" s="11">
        <f>'TAM Automático'!H158</f>
        <v>4.0484140233722876E-2</v>
      </c>
      <c r="I96" s="11">
        <f>'TAM Automático'!I158</f>
        <v>5.9400000000000001E-2</v>
      </c>
      <c r="J96" s="11">
        <f>'TAM Automático'!J158</f>
        <v>8.2100000000000006E-2</v>
      </c>
      <c r="K96" s="11">
        <f>'TAM Automático'!K158</f>
        <v>0.1082</v>
      </c>
      <c r="L96" s="11">
        <f>'TAM Automático'!L158</f>
        <v>0.06</v>
      </c>
      <c r="M96" s="11">
        <f>'TAM Automático'!M158</f>
        <v>4.8399999999999999E-2</v>
      </c>
      <c r="N96" s="11">
        <f>'TAM Automático'!N158</f>
        <v>7.3499999999999996E-2</v>
      </c>
      <c r="O96" s="11">
        <f>'TAM Automático'!O158</f>
        <v>0.10220000000000001</v>
      </c>
      <c r="P96" s="11">
        <f>'TAM Automático'!P158</f>
        <v>6.9900000000000004E-2</v>
      </c>
    </row>
    <row r="98" spans="2:20" ht="15.75" x14ac:dyDescent="0.25">
      <c r="B98" s="13"/>
      <c r="C98" s="14" t="s">
        <v>50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20" ht="16.5" thickBot="1" x14ac:dyDescent="0.3">
      <c r="C99" s="2"/>
      <c r="D99" s="53">
        <f>D94</f>
        <v>45474</v>
      </c>
      <c r="E99" s="53">
        <f t="shared" ref="E99:P99" si="12">E94</f>
        <v>45505</v>
      </c>
      <c r="F99" s="53">
        <f t="shared" si="12"/>
        <v>45536</v>
      </c>
      <c r="G99" s="53">
        <f t="shared" si="12"/>
        <v>45566</v>
      </c>
      <c r="H99" s="53">
        <f t="shared" si="12"/>
        <v>45597</v>
      </c>
      <c r="I99" s="53">
        <f t="shared" si="12"/>
        <v>45627</v>
      </c>
      <c r="J99" s="53">
        <f t="shared" si="12"/>
        <v>45658</v>
      </c>
      <c r="K99" s="53">
        <f t="shared" si="12"/>
        <v>45689</v>
      </c>
      <c r="L99" s="53">
        <f t="shared" si="12"/>
        <v>45717</v>
      </c>
      <c r="M99" s="53">
        <f t="shared" si="12"/>
        <v>45748</v>
      </c>
      <c r="N99" s="53">
        <f t="shared" si="12"/>
        <v>45778</v>
      </c>
      <c r="O99" s="53">
        <f t="shared" si="12"/>
        <v>45809</v>
      </c>
      <c r="P99" s="53">
        <f t="shared" si="12"/>
        <v>45839</v>
      </c>
    </row>
    <row r="100" spans="2:20" ht="15.75" x14ac:dyDescent="0.25">
      <c r="C100" s="10" t="s">
        <v>39</v>
      </c>
      <c r="D100" s="11">
        <f>IF('O. Virgen'!$D$29=$R$100,'TAM Automático'!D162,'TAM Automático'!D167)</f>
        <v>0.83397312859884831</v>
      </c>
      <c r="E100" s="11">
        <f>IF('O. Virgen'!$D$29=$R$100,'TAM Automático'!E162,'TAM Automático'!E167)</f>
        <v>0.83954530549786854</v>
      </c>
      <c r="F100" s="11">
        <f>IF('O. Virgen'!$D$29=$R$100,'TAM Automático'!F162,'TAM Automático'!F167)</f>
        <v>0.71635434412265753</v>
      </c>
      <c r="G100" s="11">
        <f>IF('O. Virgen'!$D$29=$R$100,'TAM Automático'!G162,'TAM Automático'!G167)</f>
        <v>0.75115554122326122</v>
      </c>
      <c r="H100" s="11">
        <f>IF('O. Virgen'!$D$29=$R$100,'TAM Automático'!H162,'TAM Automático'!H167)</f>
        <v>0.8235355648535565</v>
      </c>
      <c r="I100" s="11">
        <f>IF('O. Virgen'!$D$29=$R$100,'TAM Automático'!I162,'TAM Automático'!I167)</f>
        <v>0.65849999999999997</v>
      </c>
      <c r="J100" s="11">
        <f>IF('O. Virgen'!$D$29=$R$100,'TAM Automático'!J162,'TAM Automático'!J167)</f>
        <v>0.66449999999999998</v>
      </c>
      <c r="K100" s="11">
        <f>IF('O. Virgen'!$D$29=$R$100,'TAM Automático'!K162,'TAM Automático'!K167)</f>
        <v>0.58640000000000003</v>
      </c>
      <c r="L100" s="11">
        <f>IF('O. Virgen'!$D$29=$R$100,'TAM Automático'!L162,'TAM Automático'!L167)</f>
        <v>0.71120000000000005</v>
      </c>
      <c r="M100" s="11">
        <f>IF('O. Virgen'!$D$29=$R$100,'TAM Automático'!M162,'TAM Automático'!M167)</f>
        <v>0.75060000000000004</v>
      </c>
      <c r="N100" s="11">
        <f>IF('O. Virgen'!$D$29=$R$100,'TAM Automático'!N162,'TAM Automático'!N167)</f>
        <v>0.7279000000000001</v>
      </c>
      <c r="O100" s="11">
        <f>IF('O. Virgen'!$D$29=$R$100,'TAM Automático'!O162,'TAM Automático'!O167)</f>
        <v>0.67599999999999993</v>
      </c>
      <c r="P100" s="11">
        <f>IF('O. Virgen'!$D$29=$R$100,'TAM Automático'!P162,'TAM Automático'!P167)</f>
        <v>0.73719999999999997</v>
      </c>
      <c r="R100">
        <v>1</v>
      </c>
      <c r="S100" s="14" t="s">
        <v>51</v>
      </c>
    </row>
    <row r="101" spans="2:20" ht="15.75" x14ac:dyDescent="0.25">
      <c r="C101" s="10" t="s">
        <v>40</v>
      </c>
      <c r="D101" s="11">
        <f>IF('O. Virgen'!$D$29=$R$100,'TAM Automático'!D163,'TAM Automático'!D168)</f>
        <v>0.16602687140115163</v>
      </c>
      <c r="E101" s="11">
        <f>IF('O. Virgen'!$D$29=$R$100,'TAM Automático'!E163,'TAM Automático'!E168)</f>
        <v>0.16045469450213137</v>
      </c>
      <c r="F101" s="11">
        <f>IF('O. Virgen'!$D$29=$R$100,'TAM Automático'!F163,'TAM Automático'!F168)</f>
        <v>0.28364565587734242</v>
      </c>
      <c r="G101" s="11">
        <f>IF('O. Virgen'!$D$29=$R$100,'TAM Automático'!G163,'TAM Automático'!G168)</f>
        <v>0.24884445877673866</v>
      </c>
      <c r="H101" s="11">
        <f>IF('O. Virgen'!$D$29=$R$100,'TAM Automático'!H163,'TAM Automático'!H168)</f>
        <v>0.1764644351464435</v>
      </c>
      <c r="I101" s="11">
        <f>IF('O. Virgen'!$D$29=$R$100,'TAM Automático'!I163,'TAM Automático'!I168)</f>
        <v>0.34149999999999997</v>
      </c>
      <c r="J101" s="11">
        <f>IF('O. Virgen'!$D$29=$R$100,'TAM Automático'!J163,'TAM Automático'!J168)</f>
        <v>0.33549999999999996</v>
      </c>
      <c r="K101" s="11">
        <f>IF('O. Virgen'!$D$29=$R$100,'TAM Automático'!K163,'TAM Automático'!K168)</f>
        <v>0.41359999999999997</v>
      </c>
      <c r="L101" s="11">
        <f>IF('O. Virgen'!$D$29=$R$100,'TAM Automático'!L163,'TAM Automático'!L168)</f>
        <v>0.2888</v>
      </c>
      <c r="M101" s="11">
        <f>IF('O. Virgen'!$D$29=$R$100,'TAM Automático'!M163,'TAM Automático'!M168)</f>
        <v>0.24940000000000001</v>
      </c>
      <c r="N101" s="11">
        <f>IF('O. Virgen'!$D$29=$R$100,'TAM Automático'!N163,'TAM Automático'!N168)</f>
        <v>0.27210000000000001</v>
      </c>
      <c r="O101" s="11">
        <f>IF('O. Virgen'!$D$29=$R$100,'TAM Automático'!O163,'TAM Automático'!O168)</f>
        <v>0.32400000000000001</v>
      </c>
      <c r="P101" s="11">
        <f>IF('O. Virgen'!$D$29=$R$100,'TAM Automático'!P163,'TAM Automático'!P168)</f>
        <v>0.26280000000000003</v>
      </c>
      <c r="R101">
        <v>2</v>
      </c>
      <c r="S101" s="14" t="s">
        <v>52</v>
      </c>
    </row>
    <row r="103" spans="2:20" ht="15.75" x14ac:dyDescent="0.25">
      <c r="B103" s="13"/>
      <c r="C103" s="14" t="s">
        <v>53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R103" s="13"/>
      <c r="S103" s="13"/>
      <c r="T103" s="13"/>
    </row>
    <row r="104" spans="2:20" ht="16.5" thickBot="1" x14ac:dyDescent="0.3">
      <c r="C104" s="2"/>
      <c r="D104" s="53">
        <f>D99</f>
        <v>45474</v>
      </c>
      <c r="E104" s="53">
        <f t="shared" ref="E104:P104" si="13">E99</f>
        <v>45505</v>
      </c>
      <c r="F104" s="53">
        <f t="shared" si="13"/>
        <v>45536</v>
      </c>
      <c r="G104" s="53">
        <f t="shared" si="13"/>
        <v>45566</v>
      </c>
      <c r="H104" s="53">
        <f t="shared" si="13"/>
        <v>45597</v>
      </c>
      <c r="I104" s="53">
        <f t="shared" si="13"/>
        <v>45627</v>
      </c>
      <c r="J104" s="53">
        <f t="shared" si="13"/>
        <v>45658</v>
      </c>
      <c r="K104" s="53">
        <f t="shared" si="13"/>
        <v>45689</v>
      </c>
      <c r="L104" s="53">
        <f t="shared" si="13"/>
        <v>45717</v>
      </c>
      <c r="M104" s="53">
        <f t="shared" si="13"/>
        <v>45748</v>
      </c>
      <c r="N104" s="53">
        <f t="shared" si="13"/>
        <v>45778</v>
      </c>
      <c r="O104" s="53">
        <f t="shared" si="13"/>
        <v>45809</v>
      </c>
      <c r="P104" s="53">
        <f t="shared" si="13"/>
        <v>45839</v>
      </c>
      <c r="R104">
        <v>1</v>
      </c>
      <c r="S104" s="14" t="s">
        <v>54</v>
      </c>
    </row>
    <row r="105" spans="2:20" ht="15.75" x14ac:dyDescent="0.25">
      <c r="C105" s="10" t="s">
        <v>39</v>
      </c>
      <c r="D105" s="11">
        <f>IF('O. Virgen'!$N$29=$R$104,'TAM Automático'!D172,IF('O. Virgen'!$N$29=$R$106,'TAM Automático'!D182,IF('O. Virgen'!$N$29=$R$105,'TAM Automático'!D177,'TAM Automático'!D187)))</f>
        <v>0.84731707317073179</v>
      </c>
      <c r="E105" s="11">
        <f>IF('O. Virgen'!$N$29=$R$104,'TAM Automático'!E172,IF('O. Virgen'!$N$29=$R$106,'TAM Automático'!E182,IF('O. Virgen'!$N$29=$R$105,'TAM Automático'!E177,'TAM Automático'!E187)))</f>
        <v>0.82506203473945416</v>
      </c>
      <c r="F105" s="11">
        <f>IF('O. Virgen'!$N$29=$R$104,'TAM Automático'!F172,IF('O. Virgen'!$N$29=$R$106,'TAM Automático'!F182,IF('O. Virgen'!$N$29=$R$105,'TAM Automático'!F177,'TAM Automático'!F187)))</f>
        <v>0.80338471488627794</v>
      </c>
      <c r="G105" s="11">
        <f>IF('O. Virgen'!$N$29=$R$104,'TAM Automático'!G172,IF('O. Virgen'!$N$29=$R$106,'TAM Automático'!G182,IF('O. Virgen'!$N$29=$R$105,'TAM Automático'!G177,'TAM Automático'!G187)))</f>
        <v>0.72479622479622485</v>
      </c>
      <c r="H105" s="11">
        <f>IF('O. Virgen'!$N$29=$R$104,'TAM Automático'!H172,IF('O. Virgen'!$N$29=$R$106,'TAM Automático'!H182,IF('O. Virgen'!$N$29=$R$105,'TAM Automático'!H177,'TAM Automático'!H187)))</f>
        <v>0.9047053744873732</v>
      </c>
      <c r="I105" s="11">
        <f>IF('O. Virgen'!$N$29=$R$104,'TAM Automático'!I172,IF('O. Virgen'!$N$29=$R$106,'TAM Automático'!I182,IF('O. Virgen'!$N$29=$R$105,'TAM Automático'!I177,'TAM Automático'!I187)))</f>
        <v>0.72519999999999996</v>
      </c>
      <c r="J105" s="11">
        <f>IF('O. Virgen'!$N$29=$R$104,'TAM Automático'!J172,IF('O. Virgen'!$N$29=$R$106,'TAM Automático'!J182,IF('O. Virgen'!$N$29=$R$105,'TAM Automático'!J177,'TAM Automático'!J187)))</f>
        <v>0.63919999999999999</v>
      </c>
      <c r="K105" s="11">
        <f>IF('O. Virgen'!$N$29=$R$104,'TAM Automático'!K172,IF('O. Virgen'!$N$29=$R$106,'TAM Automático'!K182,IF('O. Virgen'!$N$29=$R$105,'TAM Automático'!K177,'TAM Automático'!K187)))</f>
        <v>0.51639999999999997</v>
      </c>
      <c r="L105" s="11">
        <f>IF('O. Virgen'!$N$29=$R$104,'TAM Automático'!L172,IF('O. Virgen'!$N$29=$R$106,'TAM Automático'!L182,IF('O. Virgen'!$N$29=$R$105,'TAM Automático'!L177,'TAM Automático'!L187)))</f>
        <v>0.72439999999999993</v>
      </c>
      <c r="M105" s="11">
        <f>IF('O. Virgen'!$N$29=$R$104,'TAM Automático'!M172,IF('O. Virgen'!$N$29=$R$106,'TAM Automático'!M182,IF('O. Virgen'!$N$29=$R$105,'TAM Automático'!M177,'TAM Automático'!M187)))</f>
        <v>0.76529999999999998</v>
      </c>
      <c r="N105" s="11">
        <f>IF('O. Virgen'!$N$29=$R$104,'TAM Automático'!N172,IF('O. Virgen'!$N$29=$R$106,'TAM Automático'!N182,IF('O. Virgen'!$N$29=$R$105,'TAM Automático'!N177,'TAM Automático'!N187)))</f>
        <v>0.54880000000000007</v>
      </c>
      <c r="O105" s="11">
        <f>IF('O. Virgen'!$N$29=$R$104,'TAM Automático'!O172,IF('O. Virgen'!$N$29=$R$106,'TAM Automático'!O182,IF('O. Virgen'!$N$29=$R$105,'TAM Automático'!O177,'TAM Automático'!O187)))</f>
        <v>0.43009999999999998</v>
      </c>
      <c r="P105" s="11">
        <f>IF('O. Virgen'!$N$29=$R$104,'TAM Automático'!P172,IF('O. Virgen'!$N$29=$R$106,'TAM Automático'!P182,IF('O. Virgen'!$N$29=$R$105,'TAM Automático'!P177,'TAM Automático'!P187)))</f>
        <v>0.65500000000000003</v>
      </c>
      <c r="R105">
        <v>2</v>
      </c>
      <c r="S105" s="7" t="s">
        <v>55</v>
      </c>
    </row>
    <row r="106" spans="2:20" ht="15.75" x14ac:dyDescent="0.25">
      <c r="C106" s="10" t="s">
        <v>40</v>
      </c>
      <c r="D106" s="11">
        <f>IF('O. Virgen'!$N$29=$R$104,'TAM Automático'!D173,IF('O. Virgen'!$N$29=$R$106,'TAM Automático'!D183,IF('O. Virgen'!$N$29=$R$105,'TAM Automático'!D178,'TAM Automático'!D188)))</f>
        <v>0.15268292682926829</v>
      </c>
      <c r="E106" s="11">
        <f>IF('O. Virgen'!$N$29=$R$104,'TAM Automático'!E173,IF('O. Virgen'!$N$29=$R$106,'TAM Automático'!E183,IF('O. Virgen'!$N$29=$R$105,'TAM Automático'!E178,'TAM Automático'!E188)))</f>
        <v>0.17493796526054592</v>
      </c>
      <c r="F106" s="11">
        <f>IF('O. Virgen'!$N$29=$R$104,'TAM Automático'!F173,IF('O. Virgen'!$N$29=$R$106,'TAM Automático'!F183,IF('O. Virgen'!$N$29=$R$105,'TAM Automático'!F178,'TAM Automático'!F188)))</f>
        <v>0.19661528511372209</v>
      </c>
      <c r="G106" s="11">
        <f>IF('O. Virgen'!$N$29=$R$104,'TAM Automático'!G173,IF('O. Virgen'!$N$29=$R$106,'TAM Automático'!G183,IF('O. Virgen'!$N$29=$R$105,'TAM Automático'!G178,'TAM Automático'!G188)))</f>
        <v>0.2752037752037752</v>
      </c>
      <c r="H106" s="11">
        <f>IF('O. Virgen'!$N$29=$R$104,'TAM Automático'!H173,IF('O. Virgen'!$N$29=$R$106,'TAM Automático'!H183,IF('O. Virgen'!$N$29=$R$105,'TAM Automático'!H178,'TAM Automático'!H188)))</f>
        <v>9.529462551262681E-2</v>
      </c>
      <c r="I106" s="11">
        <f>IF('O. Virgen'!$N$29=$R$104,'TAM Automático'!I173,IF('O. Virgen'!$N$29=$R$106,'TAM Automático'!I183,IF('O. Virgen'!$N$29=$R$105,'TAM Automático'!I178,'TAM Automático'!I188)))</f>
        <v>0.27479999999999999</v>
      </c>
      <c r="J106" s="11">
        <f>IF('O. Virgen'!$N$29=$R$104,'TAM Automático'!J173,IF('O. Virgen'!$N$29=$R$106,'TAM Automático'!J183,IF('O. Virgen'!$N$29=$R$105,'TAM Automático'!J178,'TAM Automático'!J188)))</f>
        <v>0.36080000000000001</v>
      </c>
      <c r="K106" s="11">
        <f>IF('O. Virgen'!$N$29=$R$104,'TAM Automático'!K173,IF('O. Virgen'!$N$29=$R$106,'TAM Automático'!K183,IF('O. Virgen'!$N$29=$R$105,'TAM Automático'!K178,'TAM Automático'!K188)))</f>
        <v>0.48359999999999997</v>
      </c>
      <c r="L106" s="11">
        <f>IF('O. Virgen'!$N$29=$R$104,'TAM Automático'!L173,IF('O. Virgen'!$N$29=$R$106,'TAM Automático'!L183,IF('O. Virgen'!$N$29=$R$105,'TAM Automático'!L178,'TAM Automático'!L188)))</f>
        <v>0.27560000000000001</v>
      </c>
      <c r="M106" s="11">
        <f>IF('O. Virgen'!$N$29=$R$104,'TAM Automático'!M173,IF('O. Virgen'!$N$29=$R$106,'TAM Automático'!M183,IF('O. Virgen'!$N$29=$R$105,'TAM Automático'!M178,'TAM Automático'!M188)))</f>
        <v>0.23469999999999999</v>
      </c>
      <c r="N106" s="11">
        <f>IF('O. Virgen'!$N$29=$R$104,'TAM Automático'!N173,IF('O. Virgen'!$N$29=$R$106,'TAM Automático'!N183,IF('O. Virgen'!$N$29=$R$105,'TAM Automático'!N178,'TAM Automático'!N188)))</f>
        <v>0.45119999999999999</v>
      </c>
      <c r="O106" s="11">
        <f>IF('O. Virgen'!$N$29=$R$104,'TAM Automático'!O173,IF('O. Virgen'!$N$29=$R$106,'TAM Automático'!O183,IF('O. Virgen'!$N$29=$R$105,'TAM Automático'!O178,'TAM Automático'!O188)))</f>
        <v>0.56990000000000007</v>
      </c>
      <c r="P106" s="11">
        <f>IF('O. Virgen'!$N$29=$R$104,'TAM Automático'!P173,IF('O. Virgen'!$N$29=$R$106,'TAM Automático'!P183,IF('O. Virgen'!$N$29=$R$105,'TAM Automático'!P178,'TAM Automático'!P188)))</f>
        <v>0.34499999999999997</v>
      </c>
      <c r="R106">
        <v>3</v>
      </c>
      <c r="S106" s="7" t="s">
        <v>56</v>
      </c>
    </row>
    <row r="107" spans="2:20" ht="15.75" x14ac:dyDescent="0.25">
      <c r="S107" s="7" t="s">
        <v>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3">
    <tabColor theme="1"/>
  </sheetPr>
  <dimension ref="B3:I34"/>
  <sheetViews>
    <sheetView showGridLines="0" showRowColHeaders="0" zoomScale="115" zoomScaleNormal="115" workbookViewId="0">
      <selection activeCell="U51" sqref="U51"/>
    </sheetView>
  </sheetViews>
  <sheetFormatPr baseColWidth="10" defaultColWidth="11.42578125" defaultRowHeight="15" x14ac:dyDescent="0.25"/>
  <cols>
    <col min="1" max="1" width="3.140625" customWidth="1"/>
    <col min="2" max="2" width="2.7109375" customWidth="1"/>
    <col min="3" max="3" width="4.28515625" style="48" customWidth="1"/>
    <col min="4" max="4" width="90.42578125" customWidth="1"/>
  </cols>
  <sheetData>
    <row r="3" spans="2:9" ht="14.1" customHeight="1" thickBot="1" x14ac:dyDescent="0.3">
      <c r="B3" s="45"/>
      <c r="C3" s="46" t="s">
        <v>58</v>
      </c>
      <c r="F3" s="47" t="s">
        <v>59</v>
      </c>
    </row>
    <row r="4" spans="2:9" x14ac:dyDescent="0.25">
      <c r="F4" s="71" t="s">
        <v>60</v>
      </c>
      <c r="G4" s="72"/>
      <c r="H4" s="72"/>
      <c r="I4" s="73"/>
    </row>
    <row r="5" spans="2:9" s="13" customFormat="1" ht="20.100000000000001" customHeight="1" x14ac:dyDescent="0.25">
      <c r="C5" s="49" t="s">
        <v>61</v>
      </c>
      <c r="D5" s="13" t="s">
        <v>62</v>
      </c>
      <c r="F5" s="74"/>
      <c r="G5" s="75"/>
      <c r="H5" s="75"/>
      <c r="I5" s="76"/>
    </row>
    <row r="6" spans="2:9" s="13" customFormat="1" ht="20.100000000000001" customHeight="1" x14ac:dyDescent="0.25">
      <c r="C6" s="49" t="s">
        <v>63</v>
      </c>
      <c r="D6" s="13" t="s">
        <v>64</v>
      </c>
      <c r="F6" s="74"/>
      <c r="G6" s="75"/>
      <c r="H6" s="75"/>
      <c r="I6" s="76"/>
    </row>
    <row r="7" spans="2:9" s="13" customFormat="1" ht="20.100000000000001" customHeight="1" x14ac:dyDescent="0.25">
      <c r="C7" s="49" t="s">
        <v>65</v>
      </c>
      <c r="D7" s="13" t="s">
        <v>66</v>
      </c>
      <c r="F7" s="74"/>
      <c r="G7" s="75"/>
      <c r="H7" s="75"/>
      <c r="I7" s="76"/>
    </row>
    <row r="8" spans="2:9" s="13" customFormat="1" ht="20.100000000000001" customHeight="1" x14ac:dyDescent="0.25">
      <c r="C8" s="49" t="s">
        <v>67</v>
      </c>
      <c r="D8" s="13" t="s">
        <v>68</v>
      </c>
      <c r="F8" s="74"/>
      <c r="G8" s="75"/>
      <c r="H8" s="75"/>
      <c r="I8" s="76"/>
    </row>
    <row r="9" spans="2:9" ht="20.100000000000001" customHeight="1" x14ac:dyDescent="0.25">
      <c r="C9" s="49" t="s">
        <v>67</v>
      </c>
      <c r="D9" s="13" t="s">
        <v>69</v>
      </c>
      <c r="F9" s="74"/>
      <c r="G9" s="75"/>
      <c r="H9" s="75"/>
      <c r="I9" s="76"/>
    </row>
    <row r="10" spans="2:9" ht="20.100000000000001" customHeight="1" x14ac:dyDescent="0.25">
      <c r="C10" s="49" t="s">
        <v>70</v>
      </c>
      <c r="D10" s="13" t="s">
        <v>71</v>
      </c>
      <c r="F10" s="74"/>
      <c r="G10" s="75"/>
      <c r="H10" s="75"/>
      <c r="I10" s="76"/>
    </row>
    <row r="11" spans="2:9" x14ac:dyDescent="0.25">
      <c r="C11" s="49"/>
      <c r="F11" s="74"/>
      <c r="G11" s="75"/>
      <c r="H11" s="75"/>
      <c r="I11" s="76"/>
    </row>
    <row r="12" spans="2:9" ht="15.75" thickBot="1" x14ac:dyDescent="0.3">
      <c r="F12" s="77"/>
      <c r="G12" s="78"/>
      <c r="H12" s="78"/>
      <c r="I12" s="79"/>
    </row>
    <row r="16" spans="2:9" ht="14.1" customHeight="1" x14ac:dyDescent="0.25">
      <c r="B16" s="45"/>
      <c r="C16" s="46" t="s">
        <v>72</v>
      </c>
    </row>
    <row r="18" spans="3:4" x14ac:dyDescent="0.25">
      <c r="D18" s="50" t="s">
        <v>73</v>
      </c>
    </row>
    <row r="19" spans="3:4" x14ac:dyDescent="0.25">
      <c r="C19" s="49"/>
      <c r="D19" t="s">
        <v>74</v>
      </c>
    </row>
    <row r="20" spans="3:4" x14ac:dyDescent="0.25">
      <c r="C20" s="49"/>
      <c r="D20" t="s">
        <v>75</v>
      </c>
    </row>
    <row r="21" spans="3:4" x14ac:dyDescent="0.25">
      <c r="C21" s="49"/>
      <c r="D21" t="s">
        <v>76</v>
      </c>
    </row>
    <row r="22" spans="3:4" ht="3.75" customHeight="1" x14ac:dyDescent="0.25">
      <c r="C22" s="49"/>
    </row>
    <row r="23" spans="3:4" ht="15.75" x14ac:dyDescent="0.25">
      <c r="C23" s="49"/>
      <c r="D23" s="51" t="s">
        <v>77</v>
      </c>
    </row>
    <row r="24" spans="3:4" x14ac:dyDescent="0.25">
      <c r="C24" s="49"/>
      <c r="D24" s="52" t="s">
        <v>78</v>
      </c>
    </row>
    <row r="27" spans="3:4" x14ac:dyDescent="0.25">
      <c r="D27" s="50" t="s">
        <v>79</v>
      </c>
    </row>
    <row r="28" spans="3:4" x14ac:dyDescent="0.25">
      <c r="D28" t="s">
        <v>80</v>
      </c>
    </row>
    <row r="29" spans="3:4" x14ac:dyDescent="0.25">
      <c r="D29" t="s">
        <v>81</v>
      </c>
    </row>
    <row r="30" spans="3:4" x14ac:dyDescent="0.25">
      <c r="D30" t="s">
        <v>82</v>
      </c>
    </row>
    <row r="33" spans="4:4" x14ac:dyDescent="0.25">
      <c r="D33" s="50" t="s">
        <v>83</v>
      </c>
    </row>
    <row r="34" spans="4:4" x14ac:dyDescent="0.25">
      <c r="D34" t="s">
        <v>84</v>
      </c>
    </row>
  </sheetData>
  <sheetProtection sheet="1" objects="1" scenarios="1"/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>
    <tabColor theme="1"/>
  </sheetPr>
  <dimension ref="B2"/>
  <sheetViews>
    <sheetView workbookViewId="0">
      <selection activeCell="B2" sqref="B2"/>
    </sheetView>
  </sheetViews>
  <sheetFormatPr baseColWidth="10" defaultColWidth="11.42578125" defaultRowHeight="15" x14ac:dyDescent="0.25"/>
  <sheetData>
    <row r="2" spans="2:2" ht="21" x14ac:dyDescent="0.35">
      <c r="B2" s="3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"/>
  <sheetViews>
    <sheetView showGridLines="0" showRowColHeaders="0" zoomScale="70" zoomScaleNormal="70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U53"/>
  <sheetViews>
    <sheetView showGridLines="0" showRowColHeaders="0" zoomScale="78" zoomScaleNormal="78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44.4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/>
  <dimension ref="A1:Y53"/>
  <sheetViews>
    <sheetView showGridLines="0" showRowColHeaders="0" zoomScale="80" zoomScaleNormal="8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9:19" ht="4.5" customHeight="1" x14ac:dyDescent="0.25"/>
    <row r="8" spans="19:19" ht="30" x14ac:dyDescent="0.25">
      <c r="S8" s="55" t="s">
        <v>3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2</v>
      </c>
      <c r="N29" s="57">
        <v>4</v>
      </c>
    </row>
    <row r="30" spans="1:14" ht="18.75" customHeight="1" x14ac:dyDescent="0.25">
      <c r="B30" s="23" t="s">
        <v>2</v>
      </c>
      <c r="K30" s="22" t="s">
        <v>2</v>
      </c>
    </row>
    <row r="33" spans="25:25" x14ac:dyDescent="0.25">
      <c r="Y33" s="54"/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U53"/>
  <sheetViews>
    <sheetView showGridLines="0" showRowColHeaders="0" zoomScale="63" zoomScaleNormal="63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:19" ht="4.5" customHeight="1" x14ac:dyDescent="0.25"/>
    <row r="4" spans="1:19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19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1:19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1:1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19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1:19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1:19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</row>
    <row r="15" spans="1:19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</row>
    <row r="17" spans="1:20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  <row r="18" spans="1:20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  <row r="19" spans="1:20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</row>
    <row r="20" spans="1:20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20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20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20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20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</row>
    <row r="25" spans="1:20" ht="26.25" customHeight="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</row>
    <row r="27" spans="1:20" ht="21" customHeight="1" x14ac:dyDescent="0.25"/>
    <row r="28" spans="1:20" ht="24" customHeight="1" x14ac:dyDescent="0.25">
      <c r="A28" s="19" t="s">
        <v>0</v>
      </c>
      <c r="B28" s="20"/>
      <c r="K28" s="18" t="s">
        <v>1</v>
      </c>
    </row>
    <row r="29" spans="1:20" ht="7.5" customHeight="1" x14ac:dyDescent="0.25">
      <c r="D29" s="57">
        <v>1</v>
      </c>
      <c r="N29" s="57">
        <v>1</v>
      </c>
    </row>
    <row r="30" spans="1:20" ht="18.75" customHeight="1" x14ac:dyDescent="0.25">
      <c r="B30" s="23" t="s">
        <v>2</v>
      </c>
      <c r="K30" s="22" t="s">
        <v>2</v>
      </c>
    </row>
    <row r="32" spans="1:20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1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1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1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U53"/>
  <sheetViews>
    <sheetView showGridLines="0" showRowColHeaders="0" zoomScale="80" zoomScaleNormal="8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4.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2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U53"/>
  <sheetViews>
    <sheetView showGridLines="0" showRowColHeaders="0" zoomScale="85" zoomScaleNormal="85" zoomScaleSheetLayoutView="5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:1" ht="4.5" customHeight="1" x14ac:dyDescent="0.25">
      <c r="A1">
        <v>25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2">
    <pageSetUpPr fitToPage="1"/>
  </sheetPr>
  <dimension ref="B6:P9"/>
  <sheetViews>
    <sheetView showGridLines="0" showRowColHeaders="0" zoomScale="91" zoomScaleNormal="91" zoomScaleSheetLayoutView="80" workbookViewId="0"/>
  </sheetViews>
  <sheetFormatPr baseColWidth="10" defaultColWidth="11.42578125" defaultRowHeight="15" x14ac:dyDescent="0.25"/>
  <cols>
    <col min="1" max="1" width="2.85546875" customWidth="1"/>
    <col min="2" max="13" width="12.28515625" customWidth="1"/>
    <col min="14" max="14" width="2.140625" customWidth="1"/>
  </cols>
  <sheetData>
    <row r="6" spans="2:16" x14ac:dyDescent="0.25">
      <c r="B6" s="15" t="s">
        <v>4</v>
      </c>
    </row>
    <row r="7" spans="2:16" ht="8.4499999999999993" customHeight="1" thickBot="1" x14ac:dyDescent="0.3">
      <c r="B7" s="15"/>
    </row>
    <row r="8" spans="2:16" ht="201" customHeight="1" x14ac:dyDescent="0.25">
      <c r="B8" s="65" t="s">
        <v>86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  <c r="P8" s="55"/>
    </row>
    <row r="9" spans="2:16" ht="164.1" customHeight="1" thickBot="1" x14ac:dyDescent="0.3"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</sheetData>
  <mergeCells count="1">
    <mergeCell ref="B8:M9"/>
  </mergeCells>
  <pageMargins left="0.23622047244094491" right="0.23622047244094491" top="0.35433070866141736" bottom="0.35433070866141736" header="0.31496062992125984" footer="0.31496062992125984"/>
  <pageSetup paperSize="9" scale="6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>
    <tabColor rgb="FFFFFF00"/>
  </sheetPr>
  <dimension ref="A1:AD398"/>
  <sheetViews>
    <sheetView showGridLines="0" zoomScale="85" zoomScaleNormal="85" workbookViewId="0">
      <pane xSplit="1" ySplit="4" topLeftCell="K395" activePane="bottomRight" state="frozen"/>
      <selection pane="topRight" activeCell="U51" sqref="U51"/>
      <selection pane="bottomLeft" activeCell="U51" sqref="U51"/>
      <selection pane="bottomRight" activeCell="U205" sqref="U205"/>
    </sheetView>
  </sheetViews>
  <sheetFormatPr baseColWidth="10" defaultColWidth="11.42578125" defaultRowHeight="15" x14ac:dyDescent="0.25"/>
  <cols>
    <col min="1" max="1" width="38.42578125" bestFit="1" customWidth="1"/>
    <col min="2" max="14" width="12.7109375" customWidth="1"/>
    <col min="16" max="19" width="10.85546875"/>
    <col min="20" max="20" width="11.42578125" style="59"/>
    <col min="28" max="28" width="20.140625" customWidth="1"/>
  </cols>
  <sheetData>
    <row r="1" spans="1:30" x14ac:dyDescent="0.25">
      <c r="A1" t="s">
        <v>5</v>
      </c>
    </row>
    <row r="2" spans="1:30" x14ac:dyDescent="0.25">
      <c r="A2" t="s">
        <v>6</v>
      </c>
    </row>
    <row r="3" spans="1:30" x14ac:dyDescent="0.25">
      <c r="A3" t="s">
        <v>7</v>
      </c>
    </row>
    <row r="4" spans="1:30" x14ac:dyDescent="0.25">
      <c r="A4" t="s">
        <v>8</v>
      </c>
      <c r="B4" s="1">
        <v>45323</v>
      </c>
      <c r="C4" s="1">
        <v>45352</v>
      </c>
      <c r="D4" s="1">
        <v>45383</v>
      </c>
      <c r="E4" s="1">
        <v>45413</v>
      </c>
      <c r="F4" s="1">
        <v>45444</v>
      </c>
      <c r="G4" s="1">
        <v>45474</v>
      </c>
      <c r="H4" s="1">
        <v>45505</v>
      </c>
      <c r="I4" s="1">
        <v>45536</v>
      </c>
      <c r="J4" s="1">
        <v>45566</v>
      </c>
      <c r="K4" s="1">
        <v>45597</v>
      </c>
      <c r="L4" s="1">
        <v>45627</v>
      </c>
      <c r="M4" s="1">
        <v>45658</v>
      </c>
      <c r="N4" s="1">
        <v>45689</v>
      </c>
      <c r="O4" s="1">
        <v>45717</v>
      </c>
      <c r="P4" s="1">
        <v>45748</v>
      </c>
      <c r="Q4" s="1">
        <v>45778</v>
      </c>
      <c r="R4" s="1">
        <v>45809</v>
      </c>
      <c r="S4" s="1">
        <v>45839</v>
      </c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t="s">
        <v>9</v>
      </c>
    </row>
    <row r="6" spans="1:30" x14ac:dyDescent="0.25">
      <c r="A6" t="s">
        <v>10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</row>
    <row r="7" spans="1:30" x14ac:dyDescent="0.25">
      <c r="A7" t="s">
        <v>11</v>
      </c>
      <c r="B7">
        <v>83.41</v>
      </c>
      <c r="C7">
        <v>82.91</v>
      </c>
      <c r="D7">
        <v>82.88</v>
      </c>
      <c r="E7">
        <v>83.86</v>
      </c>
      <c r="F7">
        <v>84.55</v>
      </c>
      <c r="G7">
        <v>87.08</v>
      </c>
      <c r="H7">
        <v>88.73</v>
      </c>
      <c r="I7">
        <v>89.32</v>
      </c>
      <c r="J7">
        <v>91.83</v>
      </c>
      <c r="K7">
        <v>92.81</v>
      </c>
      <c r="L7">
        <v>98.59</v>
      </c>
      <c r="M7">
        <v>98.62</v>
      </c>
      <c r="N7">
        <v>97.75</v>
      </c>
      <c r="O7">
        <v>98.42</v>
      </c>
      <c r="P7">
        <v>98.34</v>
      </c>
      <c r="Q7">
        <v>98.21</v>
      </c>
      <c r="R7">
        <v>97.38</v>
      </c>
      <c r="S7">
        <v>97.86</v>
      </c>
    </row>
    <row r="8" spans="1:30" x14ac:dyDescent="0.25">
      <c r="A8" t="s">
        <v>12</v>
      </c>
      <c r="B8">
        <v>1.66</v>
      </c>
      <c r="C8">
        <v>1.72</v>
      </c>
      <c r="D8">
        <v>2.4500000000000002</v>
      </c>
      <c r="E8">
        <v>1.98</v>
      </c>
      <c r="F8">
        <v>1.97</v>
      </c>
      <c r="G8">
        <v>1.81</v>
      </c>
      <c r="H8">
        <v>1.8</v>
      </c>
      <c r="I8">
        <v>3.18</v>
      </c>
      <c r="J8">
        <v>1.97</v>
      </c>
      <c r="K8">
        <v>1.92</v>
      </c>
      <c r="L8">
        <v>1.41</v>
      </c>
      <c r="M8">
        <v>1.38</v>
      </c>
      <c r="N8">
        <v>2.25</v>
      </c>
      <c r="O8">
        <v>1.58</v>
      </c>
      <c r="P8">
        <v>1.66</v>
      </c>
      <c r="Q8">
        <v>1.79</v>
      </c>
      <c r="R8">
        <v>2.62</v>
      </c>
      <c r="S8">
        <v>2.14</v>
      </c>
    </row>
    <row r="10" spans="1:30" x14ac:dyDescent="0.25">
      <c r="A10" t="s">
        <v>13</v>
      </c>
    </row>
    <row r="11" spans="1:30" x14ac:dyDescent="0.25">
      <c r="A11" t="s">
        <v>14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</row>
    <row r="12" spans="1:30" x14ac:dyDescent="0.25">
      <c r="A12" t="s">
        <v>15</v>
      </c>
      <c r="B12">
        <v>77.540000000000006</v>
      </c>
      <c r="C12">
        <v>77.010000000000005</v>
      </c>
      <c r="D12">
        <v>79.09</v>
      </c>
      <c r="E12">
        <v>78.790000000000006</v>
      </c>
      <c r="F12">
        <v>79.739999999999995</v>
      </c>
      <c r="G12">
        <v>83.82</v>
      </c>
      <c r="H12">
        <v>85.55</v>
      </c>
      <c r="I12">
        <v>84.11</v>
      </c>
      <c r="J12">
        <v>86.6</v>
      </c>
      <c r="K12">
        <v>87.59</v>
      </c>
      <c r="L12">
        <v>93.54</v>
      </c>
      <c r="M12">
        <v>94.45</v>
      </c>
      <c r="N12">
        <v>93.7</v>
      </c>
      <c r="O12">
        <v>92.46</v>
      </c>
      <c r="P12">
        <v>92.29</v>
      </c>
      <c r="Q12">
        <v>92.26</v>
      </c>
      <c r="R12">
        <v>90.2</v>
      </c>
      <c r="S12">
        <v>90.51</v>
      </c>
    </row>
    <row r="13" spans="1:30" x14ac:dyDescent="0.25">
      <c r="A13" t="s">
        <v>16</v>
      </c>
      <c r="B13">
        <v>5.62</v>
      </c>
      <c r="C13">
        <v>5.6</v>
      </c>
      <c r="D13">
        <v>5.8</v>
      </c>
      <c r="E13">
        <v>5.26</v>
      </c>
      <c r="F13">
        <v>5.48</v>
      </c>
      <c r="G13">
        <v>4.3600000000000003</v>
      </c>
      <c r="H13">
        <v>4.3</v>
      </c>
      <c r="I13">
        <v>6.94</v>
      </c>
      <c r="J13">
        <v>5.92</v>
      </c>
      <c r="K13">
        <v>5.59</v>
      </c>
      <c r="L13">
        <v>6.46</v>
      </c>
      <c r="M13">
        <v>5.55</v>
      </c>
      <c r="N13">
        <v>6.3</v>
      </c>
      <c r="O13">
        <v>7.54</v>
      </c>
      <c r="P13">
        <v>7.71</v>
      </c>
      <c r="Q13">
        <v>7.74</v>
      </c>
      <c r="R13">
        <v>9.8000000000000007</v>
      </c>
      <c r="S13">
        <v>9.49</v>
      </c>
    </row>
    <row r="15" spans="1:30" x14ac:dyDescent="0.25">
      <c r="A15" t="s">
        <v>17</v>
      </c>
    </row>
    <row r="16" spans="1:30" x14ac:dyDescent="0.25">
      <c r="A16" t="s">
        <v>14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</row>
    <row r="17" spans="1:30" x14ac:dyDescent="0.25">
      <c r="A17" t="s">
        <v>15</v>
      </c>
      <c r="B17">
        <v>85.26</v>
      </c>
      <c r="C17">
        <v>84.8</v>
      </c>
      <c r="D17">
        <v>84.09</v>
      </c>
      <c r="E17">
        <v>85.14</v>
      </c>
      <c r="F17">
        <v>86.03</v>
      </c>
      <c r="G17">
        <v>88.27</v>
      </c>
      <c r="H17">
        <v>90.22</v>
      </c>
      <c r="I17">
        <v>91.47</v>
      </c>
      <c r="J17">
        <v>93.7</v>
      </c>
      <c r="K17">
        <v>94.62</v>
      </c>
      <c r="L17">
        <v>99.78</v>
      </c>
      <c r="M17">
        <v>99.72</v>
      </c>
      <c r="N17">
        <v>99.82</v>
      </c>
      <c r="O17">
        <v>99.69</v>
      </c>
      <c r="P17">
        <v>99.8</v>
      </c>
      <c r="Q17">
        <v>99.49</v>
      </c>
      <c r="R17">
        <v>98.96</v>
      </c>
      <c r="S17">
        <v>99.81</v>
      </c>
    </row>
    <row r="18" spans="1:30" x14ac:dyDescent="0.25">
      <c r="A18" t="s">
        <v>16</v>
      </c>
      <c r="B18">
        <v>0.57999999999999996</v>
      </c>
      <c r="C18">
        <v>0.55000000000000004</v>
      </c>
      <c r="D18">
        <v>1.53</v>
      </c>
      <c r="E18">
        <v>1.07</v>
      </c>
      <c r="F18">
        <v>0.88</v>
      </c>
      <c r="G18">
        <v>0.9</v>
      </c>
      <c r="H18">
        <v>0.72</v>
      </c>
      <c r="I18">
        <v>1.78</v>
      </c>
      <c r="J18">
        <v>0.61</v>
      </c>
      <c r="K18">
        <v>0.78</v>
      </c>
      <c r="L18">
        <v>0.22</v>
      </c>
      <c r="M18">
        <v>0.28000000000000003</v>
      </c>
      <c r="N18">
        <v>0.18</v>
      </c>
      <c r="O18">
        <v>0.31</v>
      </c>
      <c r="P18">
        <v>0.2</v>
      </c>
      <c r="Q18">
        <v>0.51</v>
      </c>
      <c r="R18">
        <v>1.04</v>
      </c>
      <c r="S18">
        <v>0.19</v>
      </c>
    </row>
    <row r="20" spans="1:30" x14ac:dyDescent="0.25">
      <c r="A20" t="s">
        <v>18</v>
      </c>
    </row>
    <row r="21" spans="1:30" x14ac:dyDescent="0.25">
      <c r="A21" t="s">
        <v>14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</row>
    <row r="22" spans="1:30" x14ac:dyDescent="0.25">
      <c r="A22" t="s">
        <v>15</v>
      </c>
      <c r="B22">
        <v>81.16</v>
      </c>
      <c r="C22">
        <v>80.97</v>
      </c>
      <c r="D22">
        <v>81.11</v>
      </c>
      <c r="E22">
        <v>84.2</v>
      </c>
      <c r="F22">
        <v>82.93</v>
      </c>
      <c r="G22">
        <v>85.2</v>
      </c>
      <c r="H22">
        <v>84.82</v>
      </c>
      <c r="I22">
        <v>84.8</v>
      </c>
      <c r="J22">
        <v>88.57</v>
      </c>
      <c r="K22">
        <v>89.72</v>
      </c>
      <c r="L22">
        <v>99.67</v>
      </c>
      <c r="M22">
        <v>98.13</v>
      </c>
      <c r="N22">
        <v>90.92</v>
      </c>
      <c r="O22">
        <v>99.48</v>
      </c>
      <c r="P22">
        <v>98.43</v>
      </c>
      <c r="Q22">
        <v>99.67</v>
      </c>
      <c r="R22">
        <v>98.75</v>
      </c>
      <c r="S22">
        <v>97.64</v>
      </c>
    </row>
    <row r="23" spans="1:30" x14ac:dyDescent="0.25">
      <c r="A23" t="s">
        <v>16</v>
      </c>
      <c r="B23">
        <v>2.09</v>
      </c>
      <c r="C23">
        <v>2.56</v>
      </c>
      <c r="D23">
        <v>3.05</v>
      </c>
      <c r="E23">
        <v>2.35</v>
      </c>
      <c r="F23">
        <v>3.2</v>
      </c>
      <c r="G23">
        <v>3.17</v>
      </c>
      <c r="H23">
        <v>4.28</v>
      </c>
      <c r="I23">
        <v>5.54</v>
      </c>
      <c r="J23">
        <v>4.16</v>
      </c>
      <c r="K23">
        <v>3.23</v>
      </c>
      <c r="L23">
        <v>0.33</v>
      </c>
      <c r="M23">
        <v>1.87</v>
      </c>
      <c r="N23">
        <v>9.08</v>
      </c>
      <c r="O23">
        <v>0.52</v>
      </c>
      <c r="P23">
        <v>1.57</v>
      </c>
      <c r="Q23">
        <v>0.33</v>
      </c>
      <c r="R23">
        <v>1.25</v>
      </c>
      <c r="S23">
        <v>2.36</v>
      </c>
    </row>
    <row r="26" spans="1:30" x14ac:dyDescent="0.25">
      <c r="A26" t="s">
        <v>5</v>
      </c>
    </row>
    <row r="27" spans="1:30" x14ac:dyDescent="0.25">
      <c r="A27" t="s">
        <v>6</v>
      </c>
    </row>
    <row r="28" spans="1:30" x14ac:dyDescent="0.25">
      <c r="A28" t="s">
        <v>19</v>
      </c>
    </row>
    <row r="29" spans="1:30" x14ac:dyDescent="0.25">
      <c r="A29" t="s">
        <v>8</v>
      </c>
      <c r="B29" s="1">
        <v>45323</v>
      </c>
      <c r="C29" s="1">
        <v>45352</v>
      </c>
      <c r="D29" s="1">
        <v>45383</v>
      </c>
      <c r="E29" s="1">
        <v>45413</v>
      </c>
      <c r="F29" s="1">
        <v>45444</v>
      </c>
      <c r="G29" s="1">
        <v>45474</v>
      </c>
      <c r="H29" s="1">
        <v>45505</v>
      </c>
      <c r="I29" s="1">
        <v>45536</v>
      </c>
      <c r="J29" s="1">
        <v>45566</v>
      </c>
      <c r="K29" s="1">
        <v>45597</v>
      </c>
      <c r="L29" s="1">
        <v>45627</v>
      </c>
      <c r="M29" s="1">
        <v>45658</v>
      </c>
      <c r="N29" s="1">
        <v>45689</v>
      </c>
      <c r="O29" s="1">
        <v>45717</v>
      </c>
      <c r="P29" s="1">
        <v>45748</v>
      </c>
      <c r="Q29" s="1">
        <v>45778</v>
      </c>
      <c r="R29" s="1">
        <v>45809</v>
      </c>
      <c r="S29" s="1">
        <v>45839</v>
      </c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t="s">
        <v>9</v>
      </c>
    </row>
    <row r="31" spans="1:30" x14ac:dyDescent="0.25">
      <c r="A31" t="s">
        <v>10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</row>
    <row r="32" spans="1:30" x14ac:dyDescent="0.25">
      <c r="A32" t="s">
        <v>11</v>
      </c>
      <c r="B32">
        <v>81.069999999999993</v>
      </c>
      <c r="C32">
        <v>80.459999999999994</v>
      </c>
      <c r="D32">
        <v>81.31</v>
      </c>
      <c r="E32">
        <v>81.09</v>
      </c>
      <c r="F32">
        <v>82.74</v>
      </c>
      <c r="G32">
        <v>85.11</v>
      </c>
      <c r="H32">
        <v>87.41</v>
      </c>
      <c r="I32">
        <v>89.25</v>
      </c>
      <c r="J32">
        <v>90.31</v>
      </c>
      <c r="K32">
        <v>91.51</v>
      </c>
      <c r="L32">
        <v>95.05</v>
      </c>
      <c r="M32">
        <v>94.8</v>
      </c>
      <c r="N32">
        <v>94.38</v>
      </c>
      <c r="O32">
        <v>93.47</v>
      </c>
      <c r="P32">
        <v>94.31</v>
      </c>
      <c r="Q32">
        <v>93.97</v>
      </c>
      <c r="R32">
        <v>93.87</v>
      </c>
      <c r="S32">
        <v>93.83</v>
      </c>
    </row>
    <row r="33" spans="1:19" x14ac:dyDescent="0.25">
      <c r="A33" t="s">
        <v>12</v>
      </c>
      <c r="B33">
        <v>3.2</v>
      </c>
      <c r="C33">
        <v>3.14</v>
      </c>
      <c r="D33">
        <v>3.12</v>
      </c>
      <c r="E33">
        <v>3.33</v>
      </c>
      <c r="F33">
        <v>3.05</v>
      </c>
      <c r="G33">
        <v>3.25</v>
      </c>
      <c r="H33">
        <v>3.07</v>
      </c>
      <c r="I33">
        <v>3.51</v>
      </c>
      <c r="J33">
        <v>3.5</v>
      </c>
      <c r="K33">
        <v>3.41</v>
      </c>
      <c r="L33">
        <v>4.95</v>
      </c>
      <c r="M33">
        <v>5.2</v>
      </c>
      <c r="N33">
        <v>5.62</v>
      </c>
      <c r="O33">
        <v>6.53</v>
      </c>
      <c r="P33">
        <v>5.69</v>
      </c>
      <c r="Q33">
        <v>6.03</v>
      </c>
      <c r="R33">
        <v>6.13</v>
      </c>
      <c r="S33">
        <v>6.17</v>
      </c>
    </row>
    <row r="35" spans="1:19" x14ac:dyDescent="0.25">
      <c r="A35" t="s">
        <v>13</v>
      </c>
    </row>
    <row r="36" spans="1:19" x14ac:dyDescent="0.25">
      <c r="A36" t="s">
        <v>14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</row>
    <row r="37" spans="1:19" x14ac:dyDescent="0.25">
      <c r="A37" t="s">
        <v>15</v>
      </c>
      <c r="B37">
        <v>76.900000000000006</v>
      </c>
      <c r="C37">
        <v>75.2</v>
      </c>
      <c r="D37">
        <v>76.77</v>
      </c>
      <c r="E37">
        <v>75.44</v>
      </c>
      <c r="F37">
        <v>77.680000000000007</v>
      </c>
      <c r="G37">
        <v>80.290000000000006</v>
      </c>
      <c r="H37">
        <v>82.2</v>
      </c>
      <c r="I37">
        <v>83.77</v>
      </c>
      <c r="J37">
        <v>85.55</v>
      </c>
      <c r="K37">
        <v>86.58</v>
      </c>
      <c r="L37">
        <v>81.739999999999995</v>
      </c>
      <c r="M37">
        <v>81.239999999999995</v>
      </c>
      <c r="N37">
        <v>78.959999999999994</v>
      </c>
      <c r="O37">
        <v>79.55</v>
      </c>
      <c r="P37">
        <v>78.28</v>
      </c>
      <c r="Q37">
        <v>76.22</v>
      </c>
      <c r="R37">
        <v>77.06</v>
      </c>
      <c r="S37">
        <v>77.31</v>
      </c>
    </row>
    <row r="38" spans="1:19" x14ac:dyDescent="0.25">
      <c r="A38" t="s">
        <v>16</v>
      </c>
      <c r="B38">
        <v>7.42</v>
      </c>
      <c r="C38">
        <v>7.43</v>
      </c>
      <c r="D38">
        <v>7.47</v>
      </c>
      <c r="E38">
        <v>8.1300000000000008</v>
      </c>
      <c r="F38">
        <v>7.19</v>
      </c>
      <c r="G38">
        <v>7.39</v>
      </c>
      <c r="H38">
        <v>7.19</v>
      </c>
      <c r="I38">
        <v>8.27</v>
      </c>
      <c r="J38">
        <v>8.17</v>
      </c>
      <c r="K38">
        <v>7.41</v>
      </c>
      <c r="L38">
        <v>18.260000000000002</v>
      </c>
      <c r="M38">
        <v>18.760000000000002</v>
      </c>
      <c r="N38">
        <v>21.04</v>
      </c>
      <c r="O38">
        <v>20.45</v>
      </c>
      <c r="P38">
        <v>21.72</v>
      </c>
      <c r="Q38">
        <v>23.78</v>
      </c>
      <c r="R38">
        <v>22.94</v>
      </c>
      <c r="S38">
        <v>22.69</v>
      </c>
    </row>
    <row r="40" spans="1:19" x14ac:dyDescent="0.25">
      <c r="A40" t="s">
        <v>17</v>
      </c>
    </row>
    <row r="41" spans="1:19" x14ac:dyDescent="0.25">
      <c r="A41" t="s">
        <v>14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 x14ac:dyDescent="0.25">
      <c r="A42" t="s">
        <v>15</v>
      </c>
      <c r="B42">
        <v>81.92</v>
      </c>
      <c r="C42">
        <v>81.400000000000006</v>
      </c>
      <c r="D42">
        <v>82.02</v>
      </c>
      <c r="E42">
        <v>82.16</v>
      </c>
      <c r="F42">
        <v>83.62</v>
      </c>
      <c r="G42">
        <v>86</v>
      </c>
      <c r="H42">
        <v>88.32</v>
      </c>
      <c r="I42">
        <v>90.44</v>
      </c>
      <c r="J42">
        <v>91.39</v>
      </c>
      <c r="K42">
        <v>92.43</v>
      </c>
      <c r="L42">
        <v>98.05</v>
      </c>
      <c r="M42">
        <v>97.96</v>
      </c>
      <c r="N42">
        <v>97.59</v>
      </c>
      <c r="O42">
        <v>96.14</v>
      </c>
      <c r="P42">
        <v>97.5</v>
      </c>
      <c r="Q42">
        <v>97.54</v>
      </c>
      <c r="R42">
        <v>97</v>
      </c>
      <c r="S42">
        <v>97.07</v>
      </c>
    </row>
    <row r="43" spans="1:19" x14ac:dyDescent="0.25">
      <c r="A43" t="s">
        <v>16</v>
      </c>
      <c r="B43">
        <v>2.19</v>
      </c>
      <c r="C43">
        <v>2.12</v>
      </c>
      <c r="D43">
        <v>2.16</v>
      </c>
      <c r="E43">
        <v>2.2200000000000002</v>
      </c>
      <c r="F43">
        <v>2.14</v>
      </c>
      <c r="G43">
        <v>2.3199999999999998</v>
      </c>
      <c r="H43">
        <v>2.1800000000000002</v>
      </c>
      <c r="I43">
        <v>2.4700000000000002</v>
      </c>
      <c r="J43">
        <v>2.4700000000000002</v>
      </c>
      <c r="K43">
        <v>2.63</v>
      </c>
      <c r="L43">
        <v>1.95</v>
      </c>
      <c r="M43">
        <v>2.04</v>
      </c>
      <c r="N43">
        <v>2.41</v>
      </c>
      <c r="O43">
        <v>3.86</v>
      </c>
      <c r="P43">
        <v>2.5</v>
      </c>
      <c r="Q43">
        <v>2.46</v>
      </c>
      <c r="R43">
        <v>3</v>
      </c>
      <c r="S43">
        <v>2.93</v>
      </c>
    </row>
    <row r="45" spans="1:19" x14ac:dyDescent="0.25">
      <c r="A45" t="s">
        <v>18</v>
      </c>
    </row>
    <row r="46" spans="1:19" x14ac:dyDescent="0.25">
      <c r="A46" t="s">
        <v>14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</row>
    <row r="47" spans="1:19" x14ac:dyDescent="0.25">
      <c r="A47" t="s">
        <v>15</v>
      </c>
      <c r="B47">
        <v>82.09</v>
      </c>
      <c r="C47">
        <v>82.57</v>
      </c>
      <c r="D47">
        <v>83.49</v>
      </c>
      <c r="E47">
        <v>82.59</v>
      </c>
      <c r="F47">
        <v>84.27</v>
      </c>
      <c r="G47">
        <v>85.92</v>
      </c>
      <c r="H47">
        <v>88.54</v>
      </c>
      <c r="I47">
        <v>89.7</v>
      </c>
      <c r="J47">
        <v>90.44</v>
      </c>
      <c r="K47">
        <v>92.75</v>
      </c>
      <c r="L47">
        <v>95.95</v>
      </c>
      <c r="M47">
        <v>94.62</v>
      </c>
      <c r="N47">
        <v>96.06</v>
      </c>
      <c r="O47">
        <v>96.62</v>
      </c>
      <c r="P47">
        <v>96.54</v>
      </c>
      <c r="Q47">
        <v>95.83</v>
      </c>
      <c r="R47">
        <v>94.9</v>
      </c>
      <c r="S47">
        <v>94.25</v>
      </c>
    </row>
    <row r="48" spans="1:19" x14ac:dyDescent="0.25">
      <c r="A48" t="s">
        <v>16</v>
      </c>
      <c r="B48">
        <v>3.15</v>
      </c>
      <c r="C48">
        <v>3.07</v>
      </c>
      <c r="D48">
        <v>2.88</v>
      </c>
      <c r="E48">
        <v>3.37</v>
      </c>
      <c r="F48">
        <v>3.15</v>
      </c>
      <c r="G48">
        <v>3.71</v>
      </c>
      <c r="H48">
        <v>3.24</v>
      </c>
      <c r="I48">
        <v>3.11</v>
      </c>
      <c r="J48">
        <v>3.15</v>
      </c>
      <c r="K48">
        <v>2.63</v>
      </c>
      <c r="L48">
        <v>4.05</v>
      </c>
      <c r="M48">
        <v>5.38</v>
      </c>
      <c r="N48">
        <v>3.94</v>
      </c>
      <c r="O48">
        <v>3.38</v>
      </c>
      <c r="P48">
        <v>3.46</v>
      </c>
      <c r="Q48">
        <v>4.17</v>
      </c>
      <c r="R48">
        <v>5.0999999999999996</v>
      </c>
      <c r="S48">
        <v>5.75</v>
      </c>
    </row>
    <row r="51" spans="1:30" x14ac:dyDescent="0.25">
      <c r="A51" t="s">
        <v>5</v>
      </c>
    </row>
    <row r="52" spans="1:30" x14ac:dyDescent="0.25">
      <c r="A52" t="s">
        <v>6</v>
      </c>
    </row>
    <row r="53" spans="1:30" x14ac:dyDescent="0.25">
      <c r="A53" s="59" t="s">
        <v>20</v>
      </c>
    </row>
    <row r="54" spans="1:30" x14ac:dyDescent="0.25">
      <c r="A54" t="s">
        <v>8</v>
      </c>
      <c r="B54" s="1">
        <v>45323</v>
      </c>
      <c r="C54" s="1">
        <v>45352</v>
      </c>
      <c r="D54" s="1">
        <v>45383</v>
      </c>
      <c r="E54" s="1">
        <v>45413</v>
      </c>
      <c r="F54" s="1">
        <v>45444</v>
      </c>
      <c r="G54" s="1">
        <v>45474</v>
      </c>
      <c r="H54" s="1">
        <v>45505</v>
      </c>
      <c r="I54" s="1">
        <v>45536</v>
      </c>
      <c r="J54" s="1">
        <v>45566</v>
      </c>
      <c r="K54" s="1">
        <v>45597</v>
      </c>
      <c r="L54" s="1">
        <v>45627</v>
      </c>
      <c r="M54" s="1">
        <v>45658</v>
      </c>
      <c r="N54" s="1">
        <v>45689</v>
      </c>
      <c r="O54" s="1">
        <v>45717</v>
      </c>
      <c r="P54" s="1">
        <v>45748</v>
      </c>
      <c r="Q54" s="1">
        <v>45778</v>
      </c>
      <c r="R54" s="1">
        <v>45809</v>
      </c>
      <c r="S54" s="1">
        <v>45839</v>
      </c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t="s">
        <v>9</v>
      </c>
    </row>
    <row r="56" spans="1:30" x14ac:dyDescent="0.25">
      <c r="A56" t="s">
        <v>10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</row>
    <row r="57" spans="1:30" x14ac:dyDescent="0.25">
      <c r="A57" t="s">
        <v>11</v>
      </c>
      <c r="B57">
        <v>79</v>
      </c>
      <c r="C57">
        <v>81.540000000000006</v>
      </c>
      <c r="D57">
        <v>80.11</v>
      </c>
      <c r="E57">
        <v>80.36</v>
      </c>
      <c r="F57">
        <v>80.92</v>
      </c>
      <c r="G57">
        <v>84</v>
      </c>
      <c r="H57">
        <v>84.9</v>
      </c>
      <c r="I57">
        <v>85.39</v>
      </c>
      <c r="J57" s="61">
        <v>86.6</v>
      </c>
      <c r="K57">
        <v>87.96</v>
      </c>
      <c r="L57">
        <v>94.51</v>
      </c>
      <c r="M57">
        <v>92.04</v>
      </c>
      <c r="N57">
        <v>89.66</v>
      </c>
      <c r="O57">
        <v>89.17</v>
      </c>
      <c r="P57">
        <v>89.33</v>
      </c>
      <c r="Q57">
        <v>87.65</v>
      </c>
      <c r="R57">
        <v>86</v>
      </c>
      <c r="S57">
        <v>91.37</v>
      </c>
    </row>
    <row r="58" spans="1:30" x14ac:dyDescent="0.25">
      <c r="A58" t="s">
        <v>12</v>
      </c>
      <c r="B58">
        <v>6.64</v>
      </c>
      <c r="C58">
        <v>4.5999999999999996</v>
      </c>
      <c r="D58">
        <v>6.27</v>
      </c>
      <c r="E58">
        <v>5.71</v>
      </c>
      <c r="F58">
        <v>5.28</v>
      </c>
      <c r="G58">
        <v>5.96</v>
      </c>
      <c r="H58">
        <v>5.6</v>
      </c>
      <c r="I58">
        <v>6.69</v>
      </c>
      <c r="J58" s="61">
        <v>7.53</v>
      </c>
      <c r="K58">
        <v>6.33</v>
      </c>
      <c r="L58">
        <v>5.49</v>
      </c>
      <c r="M58">
        <v>7.96</v>
      </c>
      <c r="N58">
        <v>10.34</v>
      </c>
      <c r="O58">
        <v>10.83</v>
      </c>
      <c r="P58">
        <v>10.68</v>
      </c>
      <c r="Q58">
        <v>12.35</v>
      </c>
      <c r="R58">
        <v>14</v>
      </c>
      <c r="S58">
        <v>8.6300000000000008</v>
      </c>
    </row>
    <row r="60" spans="1:30" x14ac:dyDescent="0.25">
      <c r="A60" t="s">
        <v>13</v>
      </c>
    </row>
    <row r="61" spans="1:30" x14ac:dyDescent="0.25">
      <c r="A61" t="s">
        <v>14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</row>
    <row r="62" spans="1:30" x14ac:dyDescent="0.25">
      <c r="A62" t="s">
        <v>15</v>
      </c>
      <c r="B62">
        <v>67.38</v>
      </c>
      <c r="C62">
        <v>69.180000000000007</v>
      </c>
      <c r="D62">
        <v>65.349999999999994</v>
      </c>
      <c r="E62">
        <v>67.63</v>
      </c>
      <c r="F62">
        <v>67.3</v>
      </c>
      <c r="G62">
        <v>74.14</v>
      </c>
      <c r="H62">
        <v>73.75</v>
      </c>
      <c r="I62">
        <v>70.31</v>
      </c>
      <c r="J62">
        <v>74.36</v>
      </c>
      <c r="K62">
        <v>75.209999999999994</v>
      </c>
      <c r="L62">
        <v>75.5</v>
      </c>
      <c r="M62">
        <v>78.69</v>
      </c>
      <c r="N62">
        <v>68.42</v>
      </c>
      <c r="O62">
        <v>75.63</v>
      </c>
      <c r="P62">
        <v>70.19</v>
      </c>
      <c r="Q62">
        <v>66.61</v>
      </c>
      <c r="R62">
        <v>66.17</v>
      </c>
      <c r="S62">
        <v>74.180000000000007</v>
      </c>
    </row>
    <row r="63" spans="1:30" x14ac:dyDescent="0.25">
      <c r="A63" t="s">
        <v>16</v>
      </c>
      <c r="B63">
        <v>17.04</v>
      </c>
      <c r="C63">
        <v>14.84</v>
      </c>
      <c r="D63">
        <v>19.510000000000002</v>
      </c>
      <c r="E63">
        <v>17.07</v>
      </c>
      <c r="F63">
        <v>15.85</v>
      </c>
      <c r="G63">
        <v>15.32</v>
      </c>
      <c r="H63">
        <v>16.489999999999998</v>
      </c>
      <c r="I63">
        <v>19.52</v>
      </c>
      <c r="J63">
        <v>19.47</v>
      </c>
      <c r="K63">
        <v>16.68</v>
      </c>
      <c r="L63">
        <v>24.5</v>
      </c>
      <c r="M63">
        <v>21.31</v>
      </c>
      <c r="N63">
        <v>31.58</v>
      </c>
      <c r="O63">
        <v>24.37</v>
      </c>
      <c r="P63">
        <v>29.81</v>
      </c>
      <c r="Q63">
        <v>33.39</v>
      </c>
      <c r="R63">
        <v>33.83</v>
      </c>
      <c r="S63">
        <v>25.82</v>
      </c>
    </row>
    <row r="65" spans="1:30" x14ac:dyDescent="0.25">
      <c r="A65" t="s">
        <v>17</v>
      </c>
    </row>
    <row r="66" spans="1:30" x14ac:dyDescent="0.25">
      <c r="A66" t="s">
        <v>14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</row>
    <row r="67" spans="1:30" x14ac:dyDescent="0.25">
      <c r="A67" t="s">
        <v>15</v>
      </c>
      <c r="B67">
        <v>82.88</v>
      </c>
      <c r="C67">
        <v>85.65</v>
      </c>
      <c r="D67">
        <v>85.99</v>
      </c>
      <c r="E67">
        <v>84.52</v>
      </c>
      <c r="F67">
        <v>86.3</v>
      </c>
      <c r="G67">
        <v>86.72</v>
      </c>
      <c r="H67">
        <v>87.88</v>
      </c>
      <c r="I67">
        <v>90.48</v>
      </c>
      <c r="J67">
        <v>91.19</v>
      </c>
      <c r="K67">
        <v>93.14</v>
      </c>
      <c r="L67">
        <v>99.92</v>
      </c>
      <c r="M67">
        <v>96.57</v>
      </c>
      <c r="N67">
        <v>98.67</v>
      </c>
      <c r="O67">
        <v>94.27</v>
      </c>
      <c r="P67">
        <v>95</v>
      </c>
      <c r="Q67">
        <v>96.17</v>
      </c>
      <c r="R67">
        <v>93.29</v>
      </c>
      <c r="S67">
        <v>99.25</v>
      </c>
    </row>
    <row r="68" spans="1:30" x14ac:dyDescent="0.25">
      <c r="A68" t="s">
        <v>16</v>
      </c>
      <c r="B68">
        <v>2.39</v>
      </c>
      <c r="C68">
        <v>1.32</v>
      </c>
      <c r="D68">
        <v>1.82</v>
      </c>
      <c r="E68">
        <v>1.95</v>
      </c>
      <c r="F68">
        <v>1.27</v>
      </c>
      <c r="G68">
        <v>2.93</v>
      </c>
      <c r="H68">
        <v>2.31</v>
      </c>
      <c r="I68">
        <v>2.15</v>
      </c>
      <c r="J68">
        <v>2.87</v>
      </c>
      <c r="K68">
        <v>2.21</v>
      </c>
      <c r="L68">
        <v>0.08</v>
      </c>
      <c r="M68">
        <v>3.43</v>
      </c>
      <c r="N68">
        <v>1.33</v>
      </c>
      <c r="O68">
        <v>5.73</v>
      </c>
      <c r="P68">
        <v>5</v>
      </c>
      <c r="Q68">
        <v>3.83</v>
      </c>
      <c r="R68">
        <v>6.71</v>
      </c>
      <c r="S68">
        <v>0.75</v>
      </c>
    </row>
    <row r="70" spans="1:30" x14ac:dyDescent="0.25">
      <c r="A70" t="s">
        <v>18</v>
      </c>
    </row>
    <row r="71" spans="1:30" x14ac:dyDescent="0.25">
      <c r="A71" t="s">
        <v>14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</row>
    <row r="72" spans="1:30" x14ac:dyDescent="0.25">
      <c r="A72" t="s">
        <v>15</v>
      </c>
      <c r="B72">
        <v>84</v>
      </c>
      <c r="C72">
        <v>81.19</v>
      </c>
      <c r="D72">
        <v>78.36</v>
      </c>
      <c r="E72">
        <v>84.04</v>
      </c>
      <c r="F72">
        <v>79.819999999999993</v>
      </c>
      <c r="G72">
        <v>86.23</v>
      </c>
      <c r="H72">
        <v>89.03</v>
      </c>
      <c r="I72">
        <v>88.42</v>
      </c>
      <c r="J72">
        <v>90.34</v>
      </c>
      <c r="K72">
        <v>86.76</v>
      </c>
      <c r="L72">
        <v>97.34</v>
      </c>
      <c r="M72">
        <v>95.04</v>
      </c>
      <c r="N72">
        <v>96.69</v>
      </c>
      <c r="O72">
        <v>93.5</v>
      </c>
      <c r="P72">
        <v>95.92</v>
      </c>
      <c r="Q72">
        <v>91.76</v>
      </c>
      <c r="R72">
        <v>90.51</v>
      </c>
      <c r="S72">
        <v>91.29</v>
      </c>
    </row>
    <row r="73" spans="1:30" x14ac:dyDescent="0.25">
      <c r="A73" t="s">
        <v>16</v>
      </c>
      <c r="B73">
        <v>5.25</v>
      </c>
      <c r="C73">
        <v>4.34</v>
      </c>
      <c r="D73">
        <v>4.6399999999999997</v>
      </c>
      <c r="E73">
        <v>2.59</v>
      </c>
      <c r="F73">
        <v>5.51</v>
      </c>
      <c r="G73">
        <v>5.68</v>
      </c>
      <c r="H73">
        <v>3.26</v>
      </c>
      <c r="I73">
        <v>4.88</v>
      </c>
      <c r="J73">
        <v>4.6399999999999997</v>
      </c>
      <c r="K73">
        <v>6.91</v>
      </c>
      <c r="L73">
        <v>2.66</v>
      </c>
      <c r="M73">
        <v>4.96</v>
      </c>
      <c r="N73">
        <v>3.31</v>
      </c>
      <c r="O73">
        <v>6.5</v>
      </c>
      <c r="P73">
        <v>4.08</v>
      </c>
      <c r="Q73">
        <v>8.24</v>
      </c>
      <c r="R73">
        <v>9.49</v>
      </c>
      <c r="S73">
        <v>8.7100000000000009</v>
      </c>
    </row>
    <row r="76" spans="1:30" x14ac:dyDescent="0.25">
      <c r="A76" t="s">
        <v>5</v>
      </c>
    </row>
    <row r="77" spans="1:30" x14ac:dyDescent="0.25">
      <c r="A77" t="s">
        <v>6</v>
      </c>
    </row>
    <row r="78" spans="1:30" x14ac:dyDescent="0.25">
      <c r="A78" t="s">
        <v>21</v>
      </c>
    </row>
    <row r="79" spans="1:30" x14ac:dyDescent="0.25">
      <c r="A79" t="s">
        <v>8</v>
      </c>
      <c r="B79" s="1">
        <v>45323</v>
      </c>
      <c r="C79" s="1">
        <v>45352</v>
      </c>
      <c r="D79" s="1">
        <v>45383</v>
      </c>
      <c r="E79" s="1">
        <v>45413</v>
      </c>
      <c r="F79" s="1">
        <v>45444</v>
      </c>
      <c r="G79" s="1">
        <v>45474</v>
      </c>
      <c r="H79" s="1">
        <v>45505</v>
      </c>
      <c r="I79" s="1">
        <v>45536</v>
      </c>
      <c r="J79" s="1">
        <v>45566</v>
      </c>
      <c r="K79" s="1">
        <v>45597</v>
      </c>
      <c r="L79" s="1">
        <v>45627</v>
      </c>
      <c r="M79" s="1">
        <v>45658</v>
      </c>
      <c r="N79" s="1">
        <v>45689</v>
      </c>
      <c r="O79" s="1">
        <v>45717</v>
      </c>
      <c r="P79" s="1">
        <v>45748</v>
      </c>
      <c r="Q79" s="1">
        <v>45778</v>
      </c>
      <c r="R79" s="1">
        <v>45809</v>
      </c>
      <c r="S79" s="1">
        <v>45839</v>
      </c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t="s">
        <v>9</v>
      </c>
    </row>
    <row r="81" spans="1:19" x14ac:dyDescent="0.25">
      <c r="A81" t="s">
        <v>10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</row>
    <row r="82" spans="1:19" x14ac:dyDescent="0.25">
      <c r="A82" t="s">
        <v>11</v>
      </c>
      <c r="B82">
        <v>77.349999999999994</v>
      </c>
      <c r="C82">
        <v>78.459999999999994</v>
      </c>
      <c r="D82">
        <v>75.58</v>
      </c>
      <c r="E82">
        <v>77.42</v>
      </c>
      <c r="F82">
        <v>76.430000000000007</v>
      </c>
      <c r="G82">
        <v>82.54</v>
      </c>
      <c r="H82">
        <v>82.72</v>
      </c>
      <c r="I82">
        <v>83.29</v>
      </c>
      <c r="J82">
        <v>84.74</v>
      </c>
      <c r="K82">
        <v>84.71</v>
      </c>
      <c r="L82">
        <v>92.33</v>
      </c>
      <c r="M82">
        <v>90.5</v>
      </c>
      <c r="N82">
        <v>82.99</v>
      </c>
      <c r="O82">
        <v>88.39</v>
      </c>
      <c r="P82">
        <v>88.7</v>
      </c>
      <c r="Q82">
        <v>81.94</v>
      </c>
      <c r="R82">
        <v>81.900000000000006</v>
      </c>
      <c r="S82">
        <v>88.76</v>
      </c>
    </row>
    <row r="83" spans="1:19" x14ac:dyDescent="0.25">
      <c r="A83" t="s">
        <v>12</v>
      </c>
      <c r="B83">
        <v>8.6199999999999992</v>
      </c>
      <c r="C83">
        <v>6.96</v>
      </c>
      <c r="D83">
        <v>9.3800000000000008</v>
      </c>
      <c r="E83">
        <v>8.09</v>
      </c>
      <c r="F83">
        <v>6.23</v>
      </c>
      <c r="G83">
        <v>6.8</v>
      </c>
      <c r="H83">
        <v>8.07</v>
      </c>
      <c r="I83">
        <v>8.67</v>
      </c>
      <c r="J83">
        <v>10.050000000000001</v>
      </c>
      <c r="K83">
        <v>8.9499999999999993</v>
      </c>
      <c r="L83">
        <v>7.67</v>
      </c>
      <c r="M83">
        <v>9.5</v>
      </c>
      <c r="N83">
        <v>17.010000000000002</v>
      </c>
      <c r="O83">
        <v>11.61</v>
      </c>
      <c r="P83">
        <v>11.3</v>
      </c>
      <c r="Q83">
        <v>18.059999999999999</v>
      </c>
      <c r="R83">
        <v>18.100000000000001</v>
      </c>
      <c r="S83">
        <v>11.24</v>
      </c>
    </row>
    <row r="85" spans="1:19" x14ac:dyDescent="0.25">
      <c r="A85" t="s">
        <v>13</v>
      </c>
    </row>
    <row r="86" spans="1:19" x14ac:dyDescent="0.25">
      <c r="A86" t="s">
        <v>14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</row>
    <row r="87" spans="1:19" x14ac:dyDescent="0.25">
      <c r="A87" t="s">
        <v>15</v>
      </c>
      <c r="B87">
        <v>64.11</v>
      </c>
      <c r="C87">
        <v>60.65</v>
      </c>
      <c r="D87">
        <v>55.71</v>
      </c>
      <c r="E87">
        <v>62.85</v>
      </c>
      <c r="F87">
        <v>64.540000000000006</v>
      </c>
      <c r="G87">
        <v>69.2</v>
      </c>
      <c r="H87">
        <v>65.31</v>
      </c>
      <c r="I87">
        <v>69.53</v>
      </c>
      <c r="J87">
        <v>67.239999999999995</v>
      </c>
      <c r="K87">
        <v>71.23</v>
      </c>
      <c r="L87">
        <v>72.64</v>
      </c>
      <c r="M87">
        <v>75.709999999999994</v>
      </c>
      <c r="N87">
        <v>60.3</v>
      </c>
      <c r="O87">
        <v>74.95</v>
      </c>
      <c r="P87">
        <v>70.61</v>
      </c>
      <c r="Q87">
        <v>57.26</v>
      </c>
      <c r="R87">
        <v>57.03</v>
      </c>
      <c r="S87">
        <v>74.819999999999993</v>
      </c>
    </row>
    <row r="88" spans="1:19" x14ac:dyDescent="0.25">
      <c r="A88" t="s">
        <v>16</v>
      </c>
      <c r="B88">
        <v>19.940000000000001</v>
      </c>
      <c r="C88">
        <v>21.29</v>
      </c>
      <c r="D88">
        <v>29.47</v>
      </c>
      <c r="E88">
        <v>22.5</v>
      </c>
      <c r="F88">
        <v>14.97</v>
      </c>
      <c r="G88">
        <v>18.68</v>
      </c>
      <c r="H88">
        <v>22.57</v>
      </c>
      <c r="I88">
        <v>23.66</v>
      </c>
      <c r="J88">
        <v>27.55</v>
      </c>
      <c r="K88">
        <v>20.36</v>
      </c>
      <c r="L88">
        <v>27.36</v>
      </c>
      <c r="M88">
        <v>24.29</v>
      </c>
      <c r="N88">
        <v>39.700000000000003</v>
      </c>
      <c r="O88">
        <v>25.05</v>
      </c>
      <c r="P88">
        <v>29.39</v>
      </c>
      <c r="Q88">
        <v>42.74</v>
      </c>
      <c r="R88">
        <v>42.97</v>
      </c>
      <c r="S88">
        <v>25.18</v>
      </c>
    </row>
    <row r="90" spans="1:19" x14ac:dyDescent="0.25">
      <c r="A90" t="s">
        <v>17</v>
      </c>
    </row>
    <row r="91" spans="1:19" x14ac:dyDescent="0.25">
      <c r="A91" t="s">
        <v>14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</row>
    <row r="92" spans="1:19" x14ac:dyDescent="0.25">
      <c r="A92" t="s">
        <v>15</v>
      </c>
      <c r="B92">
        <v>83.55</v>
      </c>
      <c r="C92">
        <v>85.38</v>
      </c>
      <c r="D92">
        <v>85.02</v>
      </c>
      <c r="E92">
        <v>83.4</v>
      </c>
      <c r="F92">
        <v>83.15</v>
      </c>
      <c r="G92">
        <v>88.02</v>
      </c>
      <c r="H92">
        <v>89.33</v>
      </c>
      <c r="I92">
        <v>89.86</v>
      </c>
      <c r="J92">
        <v>93.92</v>
      </c>
      <c r="K92">
        <v>92.74</v>
      </c>
      <c r="L92">
        <v>99.7</v>
      </c>
      <c r="M92">
        <v>98.62</v>
      </c>
      <c r="N92">
        <v>99.28</v>
      </c>
      <c r="O92">
        <v>98.45</v>
      </c>
      <c r="P92">
        <v>97.2</v>
      </c>
      <c r="Q92">
        <v>96.99</v>
      </c>
      <c r="R92">
        <v>96.91</v>
      </c>
      <c r="S92">
        <v>98.44</v>
      </c>
    </row>
    <row r="93" spans="1:19" x14ac:dyDescent="0.25">
      <c r="A93" t="s">
        <v>16</v>
      </c>
      <c r="B93">
        <v>1.65</v>
      </c>
      <c r="C93">
        <v>1.04</v>
      </c>
      <c r="D93">
        <v>0.84</v>
      </c>
      <c r="E93">
        <v>1.52</v>
      </c>
      <c r="F93">
        <v>0.94</v>
      </c>
      <c r="G93">
        <v>2.09</v>
      </c>
      <c r="H93">
        <v>2.64</v>
      </c>
      <c r="I93">
        <v>1.7</v>
      </c>
      <c r="J93">
        <v>0.75</v>
      </c>
      <c r="K93">
        <v>2.7</v>
      </c>
      <c r="L93">
        <v>0.3</v>
      </c>
      <c r="M93">
        <v>1.38</v>
      </c>
      <c r="N93">
        <v>0.72</v>
      </c>
      <c r="O93">
        <v>1.55</v>
      </c>
      <c r="P93">
        <v>2.8</v>
      </c>
      <c r="Q93">
        <v>3.01</v>
      </c>
      <c r="R93">
        <v>3.09</v>
      </c>
      <c r="S93">
        <v>1.56</v>
      </c>
    </row>
    <row r="95" spans="1:19" x14ac:dyDescent="0.25">
      <c r="A95" t="s">
        <v>18</v>
      </c>
    </row>
    <row r="96" spans="1:19" x14ac:dyDescent="0.25">
      <c r="A96" t="s">
        <v>14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</row>
    <row r="97" spans="1:30" x14ac:dyDescent="0.25">
      <c r="A97" t="s">
        <v>15</v>
      </c>
      <c r="B97">
        <v>85.13</v>
      </c>
      <c r="C97">
        <v>83.28</v>
      </c>
      <c r="D97">
        <v>76.67</v>
      </c>
      <c r="E97">
        <v>85.58</v>
      </c>
      <c r="F97">
        <v>75.55</v>
      </c>
      <c r="G97">
        <v>82.55</v>
      </c>
      <c r="H97">
        <v>85.98</v>
      </c>
      <c r="I97">
        <v>86.75</v>
      </c>
      <c r="J97">
        <v>91.02</v>
      </c>
      <c r="K97">
        <v>79.69</v>
      </c>
      <c r="L97">
        <v>93.76</v>
      </c>
      <c r="M97">
        <v>90.78</v>
      </c>
      <c r="N97">
        <v>95.33</v>
      </c>
      <c r="O97">
        <v>86.99</v>
      </c>
      <c r="P97">
        <v>94.62</v>
      </c>
      <c r="Q97">
        <v>88.38</v>
      </c>
      <c r="R97">
        <v>85.25</v>
      </c>
      <c r="S97">
        <v>87.05</v>
      </c>
    </row>
    <row r="98" spans="1:30" x14ac:dyDescent="0.25">
      <c r="A98" t="s">
        <v>16</v>
      </c>
      <c r="B98">
        <v>6.46</v>
      </c>
      <c r="C98">
        <v>4.0199999999999996</v>
      </c>
      <c r="D98">
        <v>4.92</v>
      </c>
      <c r="E98">
        <v>2.21</v>
      </c>
      <c r="F98">
        <v>7.92</v>
      </c>
      <c r="G98">
        <v>6.32</v>
      </c>
      <c r="H98">
        <v>5.07</v>
      </c>
      <c r="I98">
        <v>4.37</v>
      </c>
      <c r="J98">
        <v>4.18</v>
      </c>
      <c r="K98">
        <v>11.61</v>
      </c>
      <c r="L98">
        <v>6.24</v>
      </c>
      <c r="M98">
        <v>9.2200000000000006</v>
      </c>
      <c r="N98">
        <v>4.67</v>
      </c>
      <c r="O98">
        <v>13.01</v>
      </c>
      <c r="P98">
        <v>5.38</v>
      </c>
      <c r="Q98">
        <v>11.62</v>
      </c>
      <c r="R98">
        <v>14.75</v>
      </c>
      <c r="S98">
        <v>12.95</v>
      </c>
    </row>
    <row r="101" spans="1:30" x14ac:dyDescent="0.25">
      <c r="A101" t="s">
        <v>5</v>
      </c>
    </row>
    <row r="102" spans="1:30" x14ac:dyDescent="0.25">
      <c r="A102" t="s">
        <v>6</v>
      </c>
    </row>
    <row r="103" spans="1:30" x14ac:dyDescent="0.25">
      <c r="A103" s="59" t="s">
        <v>22</v>
      </c>
    </row>
    <row r="104" spans="1:30" x14ac:dyDescent="0.25">
      <c r="A104" t="s">
        <v>8</v>
      </c>
      <c r="B104" s="1">
        <v>45323</v>
      </c>
      <c r="C104" s="1">
        <v>45352</v>
      </c>
      <c r="D104" s="1">
        <v>45383</v>
      </c>
      <c r="E104" s="1">
        <v>45413</v>
      </c>
      <c r="F104" s="1">
        <v>45444</v>
      </c>
      <c r="G104" s="1">
        <v>45474</v>
      </c>
      <c r="H104" s="1">
        <v>45505</v>
      </c>
      <c r="I104" s="1">
        <v>45536</v>
      </c>
      <c r="J104" s="1">
        <v>45566</v>
      </c>
      <c r="K104" s="1">
        <v>45597</v>
      </c>
      <c r="L104" s="1">
        <v>45627</v>
      </c>
      <c r="M104" s="1">
        <v>45658</v>
      </c>
      <c r="N104" s="1">
        <v>45689</v>
      </c>
      <c r="O104" s="1">
        <v>45717</v>
      </c>
      <c r="P104" s="1">
        <v>45748</v>
      </c>
      <c r="Q104" s="1">
        <v>45778</v>
      </c>
      <c r="R104" s="1">
        <v>45809</v>
      </c>
      <c r="S104" s="1">
        <v>45839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5">
      <c r="A105" t="s">
        <v>9</v>
      </c>
    </row>
    <row r="106" spans="1:30" x14ac:dyDescent="0.25">
      <c r="A106" t="s">
        <v>10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</row>
    <row r="107" spans="1:30" x14ac:dyDescent="0.25">
      <c r="A107" t="s">
        <v>11</v>
      </c>
      <c r="B107">
        <v>79.39</v>
      </c>
      <c r="C107">
        <v>76.3</v>
      </c>
      <c r="D107">
        <v>79.05</v>
      </c>
      <c r="E107">
        <v>80.72</v>
      </c>
      <c r="F107">
        <v>81.430000000000007</v>
      </c>
      <c r="G107">
        <v>83.25</v>
      </c>
      <c r="H107">
        <v>87.87</v>
      </c>
      <c r="I107">
        <v>83.36</v>
      </c>
      <c r="J107">
        <v>87.05</v>
      </c>
      <c r="K107">
        <v>91.96</v>
      </c>
      <c r="L107">
        <v>94.06</v>
      </c>
      <c r="M107">
        <v>91.79</v>
      </c>
      <c r="N107">
        <v>89.18</v>
      </c>
      <c r="O107">
        <v>94</v>
      </c>
      <c r="P107">
        <v>95.16</v>
      </c>
      <c r="Q107">
        <v>92.65</v>
      </c>
      <c r="R107">
        <v>89.78</v>
      </c>
      <c r="S107">
        <v>93.01</v>
      </c>
    </row>
    <row r="108" spans="1:30" x14ac:dyDescent="0.25">
      <c r="A108" t="s">
        <v>12</v>
      </c>
      <c r="B108">
        <v>8.69</v>
      </c>
      <c r="C108">
        <v>6.27</v>
      </c>
      <c r="D108">
        <v>7.25</v>
      </c>
      <c r="E108">
        <v>6.01</v>
      </c>
      <c r="F108">
        <v>4.93</v>
      </c>
      <c r="G108">
        <v>3.15</v>
      </c>
      <c r="H108">
        <v>5.69</v>
      </c>
      <c r="I108">
        <v>7.43</v>
      </c>
      <c r="J108">
        <v>6.62</v>
      </c>
      <c r="K108">
        <v>3.88</v>
      </c>
      <c r="L108">
        <v>5.94</v>
      </c>
      <c r="M108">
        <v>8.2100000000000009</v>
      </c>
      <c r="N108">
        <v>10.82</v>
      </c>
      <c r="O108">
        <v>6</v>
      </c>
      <c r="P108">
        <v>4.84</v>
      </c>
      <c r="Q108">
        <v>7.35</v>
      </c>
      <c r="R108">
        <v>10.220000000000001</v>
      </c>
      <c r="S108">
        <v>6.99</v>
      </c>
    </row>
    <row r="110" spans="1:30" x14ac:dyDescent="0.25">
      <c r="A110" t="s">
        <v>13</v>
      </c>
    </row>
    <row r="111" spans="1:30" x14ac:dyDescent="0.25">
      <c r="A111" t="s">
        <v>14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</row>
    <row r="112" spans="1:30" x14ac:dyDescent="0.25">
      <c r="A112" t="s">
        <v>15</v>
      </c>
      <c r="B112">
        <v>66.94</v>
      </c>
      <c r="C112">
        <v>60.49</v>
      </c>
      <c r="D112">
        <v>56.96</v>
      </c>
      <c r="E112">
        <v>66.64</v>
      </c>
      <c r="F112">
        <v>62.89</v>
      </c>
      <c r="G112">
        <v>78.209999999999994</v>
      </c>
      <c r="H112">
        <v>76.81</v>
      </c>
      <c r="I112">
        <v>67.28</v>
      </c>
      <c r="J112">
        <v>69.88</v>
      </c>
      <c r="K112">
        <v>78.73</v>
      </c>
      <c r="L112">
        <v>65.849999999999994</v>
      </c>
      <c r="M112">
        <v>66.45</v>
      </c>
      <c r="N112">
        <v>58.64</v>
      </c>
      <c r="O112">
        <v>71.12</v>
      </c>
      <c r="P112">
        <v>75.06</v>
      </c>
      <c r="Q112">
        <v>72.790000000000006</v>
      </c>
      <c r="R112">
        <v>67.599999999999994</v>
      </c>
      <c r="S112">
        <v>73.72</v>
      </c>
    </row>
    <row r="113" spans="1:19" x14ac:dyDescent="0.25">
      <c r="A113" t="s">
        <v>16</v>
      </c>
      <c r="B113">
        <v>21.24</v>
      </c>
      <c r="C113">
        <v>20.47</v>
      </c>
      <c r="D113">
        <v>27.12</v>
      </c>
      <c r="E113">
        <v>20.7</v>
      </c>
      <c r="F113">
        <v>16.100000000000001</v>
      </c>
      <c r="G113">
        <v>15.57</v>
      </c>
      <c r="H113">
        <v>14.68</v>
      </c>
      <c r="I113">
        <v>26.64</v>
      </c>
      <c r="J113">
        <v>23.15</v>
      </c>
      <c r="K113">
        <v>16.87</v>
      </c>
      <c r="L113">
        <v>34.15</v>
      </c>
      <c r="M113">
        <v>33.549999999999997</v>
      </c>
      <c r="N113">
        <v>41.36</v>
      </c>
      <c r="O113">
        <v>28.88</v>
      </c>
      <c r="P113">
        <v>24.94</v>
      </c>
      <c r="Q113">
        <v>27.21</v>
      </c>
      <c r="R113">
        <v>32.4</v>
      </c>
      <c r="S113">
        <v>26.28</v>
      </c>
    </row>
    <row r="115" spans="1:19" x14ac:dyDescent="0.25">
      <c r="A115" t="s">
        <v>17</v>
      </c>
    </row>
    <row r="116" spans="1:19" x14ac:dyDescent="0.25">
      <c r="A116" t="s">
        <v>14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</row>
    <row r="117" spans="1:19" x14ac:dyDescent="0.25">
      <c r="A117" t="s">
        <v>15</v>
      </c>
      <c r="B117">
        <v>83.48</v>
      </c>
      <c r="C117">
        <v>81.3</v>
      </c>
      <c r="D117">
        <v>86.59</v>
      </c>
      <c r="E117">
        <v>84.37</v>
      </c>
      <c r="F117">
        <v>86.48</v>
      </c>
      <c r="G117">
        <v>85.37</v>
      </c>
      <c r="H117">
        <v>90.68</v>
      </c>
      <c r="I117">
        <v>86.56</v>
      </c>
      <c r="J117">
        <v>93.58</v>
      </c>
      <c r="K117">
        <v>95.04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97.97</v>
      </c>
      <c r="S117">
        <v>98.72</v>
      </c>
    </row>
    <row r="118" spans="1:19" x14ac:dyDescent="0.25">
      <c r="A118" t="s">
        <v>16</v>
      </c>
      <c r="B118">
        <v>2.5</v>
      </c>
      <c r="C118">
        <v>1.97</v>
      </c>
      <c r="D118">
        <v>0</v>
      </c>
      <c r="E118">
        <v>1.0900000000000001</v>
      </c>
      <c r="F118">
        <v>1.5</v>
      </c>
      <c r="G118">
        <v>1.43</v>
      </c>
      <c r="H118">
        <v>3.47</v>
      </c>
      <c r="I118">
        <v>2.64</v>
      </c>
      <c r="J118">
        <v>0.48</v>
      </c>
      <c r="K118">
        <v>1.33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2.0299999999999998</v>
      </c>
      <c r="S118">
        <v>1.28</v>
      </c>
    </row>
    <row r="120" spans="1:19" x14ac:dyDescent="0.25">
      <c r="A120" t="s">
        <v>18</v>
      </c>
    </row>
    <row r="121" spans="1:19" x14ac:dyDescent="0.25">
      <c r="A121" t="s">
        <v>14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</row>
    <row r="122" spans="1:19" x14ac:dyDescent="0.25">
      <c r="A122" t="s">
        <v>15</v>
      </c>
      <c r="B122">
        <v>96.31</v>
      </c>
      <c r="C122">
        <v>82.37</v>
      </c>
      <c r="D122">
        <v>91.16</v>
      </c>
      <c r="E122">
        <v>92.68</v>
      </c>
      <c r="F122">
        <v>89.71</v>
      </c>
      <c r="G122">
        <v>72.87</v>
      </c>
      <c r="H122">
        <v>83.35</v>
      </c>
      <c r="I122">
        <v>92.67</v>
      </c>
      <c r="J122">
        <v>92.05</v>
      </c>
      <c r="K122">
        <v>91.99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97.69</v>
      </c>
      <c r="R122">
        <v>96.69</v>
      </c>
      <c r="S122">
        <v>100</v>
      </c>
    </row>
    <row r="123" spans="1:19" x14ac:dyDescent="0.25">
      <c r="A123" t="s">
        <v>16</v>
      </c>
      <c r="B123">
        <v>0</v>
      </c>
      <c r="C123">
        <v>0</v>
      </c>
      <c r="D123">
        <v>0</v>
      </c>
      <c r="E123">
        <v>0</v>
      </c>
      <c r="F123">
        <v>2.4</v>
      </c>
      <c r="G123">
        <v>0</v>
      </c>
      <c r="H123">
        <v>8.91</v>
      </c>
      <c r="I123">
        <v>1.5</v>
      </c>
      <c r="J123">
        <v>0.89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2.31</v>
      </c>
      <c r="R123">
        <v>3.31</v>
      </c>
      <c r="S123">
        <v>0</v>
      </c>
    </row>
    <row r="126" spans="1:19" x14ac:dyDescent="0.25">
      <c r="A126" t="s">
        <v>5</v>
      </c>
    </row>
    <row r="127" spans="1:19" x14ac:dyDescent="0.25">
      <c r="A127" t="s">
        <v>6</v>
      </c>
    </row>
    <row r="128" spans="1:19" x14ac:dyDescent="0.25">
      <c r="A128" s="59" t="s">
        <v>23</v>
      </c>
    </row>
    <row r="129" spans="1:30" x14ac:dyDescent="0.25">
      <c r="A129" t="s">
        <v>8</v>
      </c>
      <c r="B129" s="1">
        <v>45323</v>
      </c>
      <c r="C129" s="1">
        <v>45352</v>
      </c>
      <c r="D129" s="1">
        <v>45383</v>
      </c>
      <c r="E129" s="1">
        <v>45413</v>
      </c>
      <c r="F129" s="1">
        <v>45444</v>
      </c>
      <c r="G129" s="1">
        <v>45474</v>
      </c>
      <c r="H129" s="1">
        <v>45505</v>
      </c>
      <c r="I129" s="1">
        <v>45536</v>
      </c>
      <c r="J129" s="1">
        <v>45566</v>
      </c>
      <c r="K129" s="1">
        <v>45597</v>
      </c>
      <c r="L129" s="1">
        <v>45627</v>
      </c>
      <c r="M129" s="1">
        <v>45658</v>
      </c>
      <c r="N129" s="1">
        <v>45689</v>
      </c>
      <c r="O129" s="1">
        <v>45717</v>
      </c>
      <c r="P129" s="1">
        <v>45748</v>
      </c>
      <c r="Q129" s="1">
        <v>45778</v>
      </c>
      <c r="R129" s="1">
        <v>45809</v>
      </c>
      <c r="S129" s="1">
        <v>45839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5">
      <c r="A130" t="s">
        <v>9</v>
      </c>
    </row>
    <row r="131" spans="1:30" x14ac:dyDescent="0.25">
      <c r="A131" t="s">
        <v>10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</row>
    <row r="132" spans="1:30" x14ac:dyDescent="0.25">
      <c r="A132" t="s">
        <v>11</v>
      </c>
      <c r="B132">
        <v>76.680000000000007</v>
      </c>
      <c r="C132">
        <v>79.13</v>
      </c>
      <c r="D132">
        <v>74.61</v>
      </c>
      <c r="E132">
        <v>76.319999999999993</v>
      </c>
      <c r="F132">
        <v>74.709999999999994</v>
      </c>
      <c r="G132">
        <v>82.33</v>
      </c>
      <c r="H132">
        <v>80.97</v>
      </c>
      <c r="I132">
        <v>83.27</v>
      </c>
      <c r="J132">
        <v>83.82</v>
      </c>
      <c r="K132">
        <v>82.22</v>
      </c>
      <c r="L132">
        <v>91.81</v>
      </c>
      <c r="M132">
        <v>90</v>
      </c>
      <c r="N132">
        <v>80.819999999999993</v>
      </c>
      <c r="O132">
        <v>86.73</v>
      </c>
      <c r="P132">
        <v>86.43</v>
      </c>
      <c r="Q132">
        <v>79.16</v>
      </c>
      <c r="R132">
        <v>79.23</v>
      </c>
      <c r="S132">
        <v>87.47</v>
      </c>
    </row>
    <row r="133" spans="1:30" x14ac:dyDescent="0.25">
      <c r="A133" t="s">
        <v>12</v>
      </c>
      <c r="B133">
        <v>8.6</v>
      </c>
      <c r="C133">
        <v>7.17</v>
      </c>
      <c r="D133">
        <v>9.9700000000000006</v>
      </c>
      <c r="E133">
        <v>8.7899999999999991</v>
      </c>
      <c r="F133">
        <v>6.67</v>
      </c>
      <c r="G133">
        <v>7.87</v>
      </c>
      <c r="H133">
        <v>8.8699999999999992</v>
      </c>
      <c r="I133">
        <v>9.1</v>
      </c>
      <c r="J133">
        <v>11.43</v>
      </c>
      <c r="K133">
        <v>10.69</v>
      </c>
      <c r="L133">
        <v>8.19</v>
      </c>
      <c r="M133">
        <v>10</v>
      </c>
      <c r="N133">
        <v>19.18</v>
      </c>
      <c r="O133">
        <v>13.27</v>
      </c>
      <c r="P133">
        <v>13.57</v>
      </c>
      <c r="Q133">
        <v>20.84</v>
      </c>
      <c r="R133">
        <v>20.77</v>
      </c>
      <c r="S133">
        <v>12.53</v>
      </c>
    </row>
    <row r="135" spans="1:30" x14ac:dyDescent="0.25">
      <c r="A135" t="s">
        <v>13</v>
      </c>
    </row>
    <row r="136" spans="1:30" x14ac:dyDescent="0.25">
      <c r="A136" t="s">
        <v>14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</row>
    <row r="137" spans="1:30" x14ac:dyDescent="0.25">
      <c r="A137" t="s">
        <v>15</v>
      </c>
      <c r="B137">
        <v>63.14</v>
      </c>
      <c r="C137">
        <v>60.7</v>
      </c>
      <c r="D137">
        <v>55.38</v>
      </c>
      <c r="E137">
        <v>61.85</v>
      </c>
      <c r="F137">
        <v>64.95</v>
      </c>
      <c r="G137">
        <v>67.87</v>
      </c>
      <c r="H137">
        <v>63.21</v>
      </c>
      <c r="I137">
        <v>70.02</v>
      </c>
      <c r="J137">
        <v>66.42</v>
      </c>
      <c r="K137">
        <v>69.69</v>
      </c>
      <c r="L137">
        <v>74.040000000000006</v>
      </c>
      <c r="M137">
        <v>78.5</v>
      </c>
      <c r="N137">
        <v>60.64</v>
      </c>
      <c r="O137">
        <v>75.540000000000006</v>
      </c>
      <c r="P137">
        <v>69.72</v>
      </c>
      <c r="Q137">
        <v>54.35</v>
      </c>
      <c r="R137">
        <v>54.32</v>
      </c>
      <c r="S137">
        <v>75.03</v>
      </c>
    </row>
    <row r="138" spans="1:30" x14ac:dyDescent="0.25">
      <c r="A138" t="s">
        <v>16</v>
      </c>
      <c r="B138">
        <v>19.48</v>
      </c>
      <c r="C138">
        <v>21.53</v>
      </c>
      <c r="D138">
        <v>30.1</v>
      </c>
      <c r="E138">
        <v>22.98</v>
      </c>
      <c r="F138">
        <v>14.69</v>
      </c>
      <c r="G138">
        <v>19.14</v>
      </c>
      <c r="H138">
        <v>24.01</v>
      </c>
      <c r="I138">
        <v>23.01</v>
      </c>
      <c r="J138">
        <v>28.91</v>
      </c>
      <c r="K138">
        <v>21.08</v>
      </c>
      <c r="L138">
        <v>25.96</v>
      </c>
      <c r="M138">
        <v>21.5</v>
      </c>
      <c r="N138">
        <v>39.36</v>
      </c>
      <c r="O138">
        <v>24.46</v>
      </c>
      <c r="P138">
        <v>30.28</v>
      </c>
      <c r="Q138">
        <v>45.65</v>
      </c>
      <c r="R138">
        <v>45.68</v>
      </c>
      <c r="S138">
        <v>24.97</v>
      </c>
    </row>
    <row r="140" spans="1:30" x14ac:dyDescent="0.25">
      <c r="A140" t="s">
        <v>17</v>
      </c>
    </row>
    <row r="141" spans="1:30" x14ac:dyDescent="0.25">
      <c r="A141" t="s">
        <v>14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</row>
    <row r="142" spans="1:30" x14ac:dyDescent="0.25">
      <c r="A142" t="s">
        <v>15</v>
      </c>
      <c r="B142">
        <v>83.57</v>
      </c>
      <c r="C142">
        <v>86.87</v>
      </c>
      <c r="D142">
        <v>84.48</v>
      </c>
      <c r="E142">
        <v>83</v>
      </c>
      <c r="F142">
        <v>81.58</v>
      </c>
      <c r="G142">
        <v>89.22</v>
      </c>
      <c r="H142">
        <v>88.65</v>
      </c>
      <c r="I142">
        <v>91.45</v>
      </c>
      <c r="J142">
        <v>94.11</v>
      </c>
      <c r="K142">
        <v>91.54</v>
      </c>
      <c r="L142">
        <v>99.58</v>
      </c>
      <c r="M142">
        <v>97.82</v>
      </c>
      <c r="N142">
        <v>98.89</v>
      </c>
      <c r="O142">
        <v>97.68</v>
      </c>
      <c r="P142">
        <v>95.67</v>
      </c>
      <c r="Q142">
        <v>95.91</v>
      </c>
      <c r="R142">
        <v>96.41</v>
      </c>
      <c r="S142">
        <v>98.31</v>
      </c>
    </row>
    <row r="143" spans="1:30" x14ac:dyDescent="0.25">
      <c r="A143" t="s">
        <v>16</v>
      </c>
      <c r="B143">
        <v>1.35</v>
      </c>
      <c r="C143">
        <v>0.7</v>
      </c>
      <c r="D143">
        <v>1.1299999999999999</v>
      </c>
      <c r="E143">
        <v>1.7</v>
      </c>
      <c r="F143">
        <v>0.68</v>
      </c>
      <c r="G143">
        <v>2.38</v>
      </c>
      <c r="H143">
        <v>2.2200000000000002</v>
      </c>
      <c r="I143">
        <v>1.24</v>
      </c>
      <c r="J143">
        <v>0.9</v>
      </c>
      <c r="K143">
        <v>3.41</v>
      </c>
      <c r="L143">
        <v>0.42</v>
      </c>
      <c r="M143">
        <v>2.1800000000000002</v>
      </c>
      <c r="N143">
        <v>1.1100000000000001</v>
      </c>
      <c r="O143">
        <v>2.3199999999999998</v>
      </c>
      <c r="P143">
        <v>4.33</v>
      </c>
      <c r="Q143">
        <v>4.09</v>
      </c>
      <c r="R143">
        <v>3.59</v>
      </c>
      <c r="S143">
        <v>1.69</v>
      </c>
    </row>
    <row r="145" spans="1:30" x14ac:dyDescent="0.25">
      <c r="A145" t="s">
        <v>18</v>
      </c>
    </row>
    <row r="146" spans="1:30" x14ac:dyDescent="0.25">
      <c r="A146" t="s">
        <v>14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</row>
    <row r="147" spans="1:30" x14ac:dyDescent="0.25">
      <c r="A147" t="s">
        <v>15</v>
      </c>
      <c r="B147">
        <v>82.75</v>
      </c>
      <c r="C147">
        <v>83.47</v>
      </c>
      <c r="D147">
        <v>74.95</v>
      </c>
      <c r="E147">
        <v>84.11</v>
      </c>
      <c r="F147">
        <v>73.010000000000005</v>
      </c>
      <c r="G147">
        <v>83.67</v>
      </c>
      <c r="H147">
        <v>86.39</v>
      </c>
      <c r="I147">
        <v>85.44</v>
      </c>
      <c r="J147">
        <v>90.82</v>
      </c>
      <c r="K147">
        <v>78</v>
      </c>
      <c r="L147">
        <v>92.61</v>
      </c>
      <c r="M147">
        <v>89.82</v>
      </c>
      <c r="N147">
        <v>93.82</v>
      </c>
      <c r="O147">
        <v>85.52</v>
      </c>
      <c r="P147">
        <v>93.81</v>
      </c>
      <c r="Q147">
        <v>86.86</v>
      </c>
      <c r="R147">
        <v>83.46</v>
      </c>
      <c r="S147">
        <v>85.59</v>
      </c>
    </row>
    <row r="148" spans="1:30" x14ac:dyDescent="0.25">
      <c r="A148" t="s">
        <v>16</v>
      </c>
      <c r="B148">
        <v>7.84</v>
      </c>
      <c r="C148">
        <v>4.87</v>
      </c>
      <c r="D148">
        <v>5.51</v>
      </c>
      <c r="E148">
        <v>2.67</v>
      </c>
      <c r="F148">
        <v>8.91</v>
      </c>
      <c r="G148">
        <v>7.05</v>
      </c>
      <c r="H148">
        <v>4.4800000000000004</v>
      </c>
      <c r="I148">
        <v>5.01</v>
      </c>
      <c r="J148">
        <v>4.82</v>
      </c>
      <c r="K148">
        <v>13.2</v>
      </c>
      <c r="L148">
        <v>7.39</v>
      </c>
      <c r="M148">
        <v>10.18</v>
      </c>
      <c r="N148">
        <v>6.18</v>
      </c>
      <c r="O148">
        <v>14.48</v>
      </c>
      <c r="P148">
        <v>6.19</v>
      </c>
      <c r="Q148">
        <v>13.14</v>
      </c>
      <c r="R148">
        <v>16.54</v>
      </c>
      <c r="S148">
        <v>14.41</v>
      </c>
    </row>
    <row r="151" spans="1:30" x14ac:dyDescent="0.25">
      <c r="A151" t="s">
        <v>5</v>
      </c>
    </row>
    <row r="152" spans="1:30" x14ac:dyDescent="0.25">
      <c r="A152" t="s">
        <v>6</v>
      </c>
    </row>
    <row r="153" spans="1:30" x14ac:dyDescent="0.25">
      <c r="A153" s="59" t="s">
        <v>24</v>
      </c>
    </row>
    <row r="154" spans="1:30" x14ac:dyDescent="0.25">
      <c r="A154" t="s">
        <v>8</v>
      </c>
      <c r="B154" s="1">
        <v>45323</v>
      </c>
      <c r="C154" s="1">
        <v>45352</v>
      </c>
      <c r="D154" s="1">
        <v>45383</v>
      </c>
      <c r="E154" s="1">
        <v>45413</v>
      </c>
      <c r="F154" s="1">
        <v>45444</v>
      </c>
      <c r="G154" s="1">
        <v>45474</v>
      </c>
      <c r="H154" s="1">
        <v>45505</v>
      </c>
      <c r="I154" s="1">
        <v>45536</v>
      </c>
      <c r="J154" s="1">
        <v>45566</v>
      </c>
      <c r="K154" s="1">
        <v>45597</v>
      </c>
      <c r="L154" s="1">
        <v>45627</v>
      </c>
      <c r="M154" s="1">
        <v>45658</v>
      </c>
      <c r="N154" s="1">
        <v>45689</v>
      </c>
      <c r="O154" s="1">
        <v>45717</v>
      </c>
      <c r="P154" s="1">
        <v>45748</v>
      </c>
      <c r="Q154" s="1">
        <v>45778</v>
      </c>
      <c r="R154" s="1">
        <v>45809</v>
      </c>
      <c r="S154" s="1">
        <v>45839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t="s">
        <v>9</v>
      </c>
    </row>
    <row r="156" spans="1:30" x14ac:dyDescent="0.25">
      <c r="A156" t="s">
        <v>10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</row>
    <row r="157" spans="1:30" x14ac:dyDescent="0.25">
      <c r="A157" t="s">
        <v>11</v>
      </c>
      <c r="B157">
        <v>78.25</v>
      </c>
      <c r="C157">
        <v>80.69</v>
      </c>
      <c r="D157">
        <v>79.86</v>
      </c>
      <c r="E157">
        <v>79.41</v>
      </c>
      <c r="F157">
        <v>79.349999999999994</v>
      </c>
      <c r="G157">
        <v>83.93</v>
      </c>
      <c r="H157">
        <v>83.27</v>
      </c>
      <c r="I157">
        <v>82.37</v>
      </c>
      <c r="J157">
        <v>85.08</v>
      </c>
      <c r="K157">
        <v>84.59</v>
      </c>
      <c r="L157">
        <v>90.72</v>
      </c>
      <c r="M157">
        <v>91.16</v>
      </c>
      <c r="N157">
        <v>86.51</v>
      </c>
      <c r="O157">
        <v>85.82</v>
      </c>
      <c r="P157">
        <v>84.69</v>
      </c>
      <c r="Q157">
        <v>84.97</v>
      </c>
      <c r="R157">
        <v>85.53</v>
      </c>
      <c r="S157">
        <v>87.71</v>
      </c>
    </row>
    <row r="158" spans="1:30" x14ac:dyDescent="0.25">
      <c r="A158" t="s">
        <v>12</v>
      </c>
      <c r="B158">
        <v>7.77</v>
      </c>
      <c r="C158">
        <v>6.19</v>
      </c>
      <c r="D158">
        <v>7.62</v>
      </c>
      <c r="E158">
        <v>7.35</v>
      </c>
      <c r="F158">
        <v>8.2200000000000006</v>
      </c>
      <c r="G158">
        <v>6.67</v>
      </c>
      <c r="H158">
        <v>7.28</v>
      </c>
      <c r="I158">
        <v>8.86</v>
      </c>
      <c r="J158">
        <v>8.51</v>
      </c>
      <c r="K158">
        <v>9.01</v>
      </c>
      <c r="L158">
        <v>9.2799999999999994</v>
      </c>
      <c r="M158">
        <v>8.84</v>
      </c>
      <c r="N158">
        <v>13.49</v>
      </c>
      <c r="O158">
        <v>14.18</v>
      </c>
      <c r="P158">
        <v>15.31</v>
      </c>
      <c r="Q158">
        <v>15.03</v>
      </c>
      <c r="R158">
        <v>14.47</v>
      </c>
      <c r="S158">
        <v>12.29</v>
      </c>
    </row>
    <row r="160" spans="1:30" x14ac:dyDescent="0.25">
      <c r="A160" t="s">
        <v>13</v>
      </c>
    </row>
    <row r="161" spans="1:19" x14ac:dyDescent="0.25">
      <c r="A161" t="s">
        <v>14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</row>
    <row r="162" spans="1:19" x14ac:dyDescent="0.25">
      <c r="A162" t="s">
        <v>15</v>
      </c>
      <c r="B162">
        <v>67.510000000000005</v>
      </c>
      <c r="C162">
        <v>66.87</v>
      </c>
      <c r="D162">
        <v>69.930000000000007</v>
      </c>
      <c r="E162">
        <v>67.05</v>
      </c>
      <c r="F162">
        <v>63.92</v>
      </c>
      <c r="G162">
        <v>72.510000000000005</v>
      </c>
      <c r="H162">
        <v>73.63</v>
      </c>
      <c r="I162">
        <v>67.180000000000007</v>
      </c>
      <c r="J162">
        <v>72.099999999999994</v>
      </c>
      <c r="K162">
        <v>71.52</v>
      </c>
      <c r="L162">
        <v>65.91</v>
      </c>
      <c r="M162">
        <v>72.12</v>
      </c>
      <c r="N162">
        <v>65.819999999999993</v>
      </c>
      <c r="O162">
        <v>67.28</v>
      </c>
      <c r="P162">
        <v>57.63</v>
      </c>
      <c r="Q162">
        <v>64.569999999999993</v>
      </c>
      <c r="R162">
        <v>64.38</v>
      </c>
      <c r="S162">
        <v>67.7</v>
      </c>
    </row>
    <row r="163" spans="1:19" x14ac:dyDescent="0.25">
      <c r="A163" t="s">
        <v>16</v>
      </c>
      <c r="B163">
        <v>17.190000000000001</v>
      </c>
      <c r="C163">
        <v>15.6</v>
      </c>
      <c r="D163">
        <v>14.05</v>
      </c>
      <c r="E163">
        <v>15.77</v>
      </c>
      <c r="F163">
        <v>19.850000000000001</v>
      </c>
      <c r="G163">
        <v>16.3</v>
      </c>
      <c r="H163">
        <v>17.190000000000001</v>
      </c>
      <c r="I163">
        <v>20.77</v>
      </c>
      <c r="J163">
        <v>19.71</v>
      </c>
      <c r="K163">
        <v>19.53</v>
      </c>
      <c r="L163">
        <v>34.090000000000003</v>
      </c>
      <c r="M163">
        <v>27.88</v>
      </c>
      <c r="N163">
        <v>34.18</v>
      </c>
      <c r="O163">
        <v>32.72</v>
      </c>
      <c r="P163">
        <v>42.37</v>
      </c>
      <c r="Q163">
        <v>35.43</v>
      </c>
      <c r="R163">
        <v>35.619999999999997</v>
      </c>
      <c r="S163">
        <v>32.299999999999997</v>
      </c>
    </row>
    <row r="165" spans="1:19" x14ac:dyDescent="0.25">
      <c r="A165" t="s">
        <v>17</v>
      </c>
    </row>
    <row r="166" spans="1:19" x14ac:dyDescent="0.25">
      <c r="A166" t="s">
        <v>14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</row>
    <row r="167" spans="1:19" x14ac:dyDescent="0.25">
      <c r="A167" t="s">
        <v>15</v>
      </c>
      <c r="B167">
        <v>85.91</v>
      </c>
      <c r="C167">
        <v>88.01</v>
      </c>
      <c r="D167">
        <v>86.56</v>
      </c>
      <c r="E167">
        <v>84.48</v>
      </c>
      <c r="F167">
        <v>85.63</v>
      </c>
      <c r="G167">
        <v>88.28</v>
      </c>
      <c r="H167">
        <v>86.27</v>
      </c>
      <c r="I167">
        <v>89.67</v>
      </c>
      <c r="J167">
        <v>92.28</v>
      </c>
      <c r="K167">
        <v>91.95</v>
      </c>
      <c r="L167">
        <v>100</v>
      </c>
      <c r="M167">
        <v>100</v>
      </c>
      <c r="N167">
        <v>99.75</v>
      </c>
      <c r="O167">
        <v>97.39</v>
      </c>
      <c r="P167">
        <v>98.91</v>
      </c>
      <c r="Q167">
        <v>98.92</v>
      </c>
      <c r="R167">
        <v>98.03</v>
      </c>
      <c r="S167">
        <v>98.77</v>
      </c>
    </row>
    <row r="168" spans="1:19" x14ac:dyDescent="0.25">
      <c r="A168" t="s">
        <v>16</v>
      </c>
      <c r="B168">
        <v>0.5</v>
      </c>
      <c r="C168">
        <v>1.1299999999999999</v>
      </c>
      <c r="D168">
        <v>3.77</v>
      </c>
      <c r="E168">
        <v>4.5199999999999996</v>
      </c>
      <c r="F168">
        <v>3.1</v>
      </c>
      <c r="G168">
        <v>1.8</v>
      </c>
      <c r="H168">
        <v>3.13</v>
      </c>
      <c r="I168">
        <v>2.8</v>
      </c>
      <c r="J168">
        <v>1.85</v>
      </c>
      <c r="K168">
        <v>3.24</v>
      </c>
      <c r="L168">
        <v>0</v>
      </c>
      <c r="M168">
        <v>0</v>
      </c>
      <c r="N168">
        <v>0.25</v>
      </c>
      <c r="O168">
        <v>2.61</v>
      </c>
      <c r="P168">
        <v>1.0900000000000001</v>
      </c>
      <c r="Q168">
        <v>1.08</v>
      </c>
      <c r="R168">
        <v>1.97</v>
      </c>
      <c r="S168">
        <v>1.23</v>
      </c>
    </row>
    <row r="170" spans="1:19" x14ac:dyDescent="0.25">
      <c r="A170" t="s">
        <v>18</v>
      </c>
    </row>
    <row r="171" spans="1:19" x14ac:dyDescent="0.25">
      <c r="A171" t="s">
        <v>14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</row>
    <row r="172" spans="1:19" x14ac:dyDescent="0.25">
      <c r="A172" t="s">
        <v>15</v>
      </c>
      <c r="B172">
        <v>87.5</v>
      </c>
      <c r="C172">
        <v>81.25</v>
      </c>
      <c r="D172">
        <v>74.12</v>
      </c>
      <c r="E172">
        <v>85.04</v>
      </c>
      <c r="F172">
        <v>82.48</v>
      </c>
      <c r="G172">
        <v>89.18</v>
      </c>
      <c r="H172">
        <v>93.87</v>
      </c>
      <c r="I172">
        <v>88.1</v>
      </c>
      <c r="J172">
        <v>91.12</v>
      </c>
      <c r="K172">
        <v>86.91</v>
      </c>
      <c r="L172">
        <v>100</v>
      </c>
      <c r="M172">
        <v>100</v>
      </c>
      <c r="N172">
        <v>100</v>
      </c>
      <c r="O172">
        <v>99.43</v>
      </c>
      <c r="P172">
        <v>95.07</v>
      </c>
      <c r="Q172">
        <v>89.89</v>
      </c>
      <c r="R172">
        <v>86.32</v>
      </c>
      <c r="S172">
        <v>96.38</v>
      </c>
    </row>
    <row r="173" spans="1:19" x14ac:dyDescent="0.25">
      <c r="A173" t="s">
        <v>16</v>
      </c>
      <c r="B173">
        <v>1.81</v>
      </c>
      <c r="C173">
        <v>6.09</v>
      </c>
      <c r="D173">
        <v>9.56</v>
      </c>
      <c r="E173">
        <v>1.25</v>
      </c>
      <c r="F173">
        <v>7.25</v>
      </c>
      <c r="G173">
        <v>6.77</v>
      </c>
      <c r="H173">
        <v>2.1800000000000002</v>
      </c>
      <c r="I173">
        <v>5.85</v>
      </c>
      <c r="J173">
        <v>5.28</v>
      </c>
      <c r="K173">
        <v>6.28</v>
      </c>
      <c r="L173">
        <v>0</v>
      </c>
      <c r="M173">
        <v>0</v>
      </c>
      <c r="N173">
        <v>0</v>
      </c>
      <c r="O173">
        <v>0.56999999999999995</v>
      </c>
      <c r="P173">
        <v>4.93</v>
      </c>
      <c r="Q173">
        <v>10.11</v>
      </c>
      <c r="R173">
        <v>13.68</v>
      </c>
      <c r="S173">
        <v>3.62</v>
      </c>
    </row>
    <row r="176" spans="1:19" x14ac:dyDescent="0.25">
      <c r="A176" t="s">
        <v>5</v>
      </c>
    </row>
    <row r="177" spans="1:30" x14ac:dyDescent="0.25">
      <c r="A177" t="s">
        <v>6</v>
      </c>
    </row>
    <row r="178" spans="1:30" x14ac:dyDescent="0.25">
      <c r="A178" t="s">
        <v>25</v>
      </c>
    </row>
    <row r="179" spans="1:30" x14ac:dyDescent="0.25">
      <c r="A179" t="s">
        <v>8</v>
      </c>
      <c r="B179" s="1">
        <v>45323</v>
      </c>
      <c r="C179" s="1">
        <v>45352</v>
      </c>
      <c r="D179" s="1">
        <v>45383</v>
      </c>
      <c r="E179" s="1">
        <v>45413</v>
      </c>
      <c r="F179" s="1">
        <v>45444</v>
      </c>
      <c r="G179" s="1">
        <v>45474</v>
      </c>
      <c r="H179" s="1">
        <v>45505</v>
      </c>
      <c r="I179" s="1">
        <v>45536</v>
      </c>
      <c r="J179" s="1">
        <v>45566</v>
      </c>
      <c r="K179" s="1">
        <v>45597</v>
      </c>
      <c r="L179" s="1">
        <v>45627</v>
      </c>
      <c r="M179" s="1">
        <v>45658</v>
      </c>
      <c r="N179" s="1">
        <v>45689</v>
      </c>
      <c r="O179" s="1">
        <v>45717</v>
      </c>
      <c r="P179" s="1">
        <v>45748</v>
      </c>
      <c r="Q179" s="1">
        <v>45778</v>
      </c>
      <c r="R179" s="1">
        <v>45809</v>
      </c>
      <c r="S179" s="1">
        <v>45839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5">
      <c r="A180" t="s">
        <v>9</v>
      </c>
    </row>
    <row r="181" spans="1:30" x14ac:dyDescent="0.25">
      <c r="A181" t="s">
        <v>10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</row>
    <row r="182" spans="1:30" x14ac:dyDescent="0.25">
      <c r="A182" t="s">
        <v>11</v>
      </c>
      <c r="B182">
        <v>79.27</v>
      </c>
      <c r="C182">
        <v>83.01</v>
      </c>
      <c r="D182">
        <v>82.07</v>
      </c>
      <c r="E182">
        <v>81.849999999999994</v>
      </c>
      <c r="F182">
        <v>84</v>
      </c>
      <c r="G182">
        <v>84.06</v>
      </c>
      <c r="H182">
        <v>86.84</v>
      </c>
      <c r="I182">
        <v>88.29</v>
      </c>
      <c r="J182">
        <v>88.18</v>
      </c>
      <c r="K182">
        <v>91.93</v>
      </c>
      <c r="L182">
        <v>98.32</v>
      </c>
      <c r="M182">
        <v>93.1</v>
      </c>
      <c r="N182">
        <v>96.92</v>
      </c>
      <c r="O182">
        <v>90.9</v>
      </c>
      <c r="P182">
        <v>91.79</v>
      </c>
      <c r="Q182">
        <v>93.19</v>
      </c>
      <c r="R182">
        <v>88.78</v>
      </c>
      <c r="S182">
        <v>95.99</v>
      </c>
    </row>
    <row r="183" spans="1:30" x14ac:dyDescent="0.25">
      <c r="A183" t="s">
        <v>12</v>
      </c>
      <c r="B183">
        <v>5.83</v>
      </c>
      <c r="C183">
        <v>3</v>
      </c>
      <c r="D183">
        <v>4.13</v>
      </c>
      <c r="E183">
        <v>3.83</v>
      </c>
      <c r="F183">
        <v>3.53</v>
      </c>
      <c r="G183">
        <v>5.38</v>
      </c>
      <c r="H183">
        <v>2.93</v>
      </c>
      <c r="I183">
        <v>4.01</v>
      </c>
      <c r="J183">
        <v>5.49</v>
      </c>
      <c r="K183">
        <v>3.01</v>
      </c>
      <c r="L183">
        <v>1.68</v>
      </c>
      <c r="M183">
        <v>6.9</v>
      </c>
      <c r="N183">
        <v>3.08</v>
      </c>
      <c r="O183">
        <v>9.1</v>
      </c>
      <c r="P183">
        <v>8.2100000000000009</v>
      </c>
      <c r="Q183">
        <v>6.81</v>
      </c>
      <c r="R183">
        <v>11.22</v>
      </c>
      <c r="S183">
        <v>4.01</v>
      </c>
    </row>
    <row r="185" spans="1:30" x14ac:dyDescent="0.25">
      <c r="A185" t="s">
        <v>13</v>
      </c>
    </row>
    <row r="186" spans="1:30" x14ac:dyDescent="0.25">
      <c r="A186" t="s">
        <v>14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</row>
    <row r="187" spans="1:30" x14ac:dyDescent="0.25">
      <c r="A187" t="s">
        <v>15</v>
      </c>
      <c r="B187">
        <v>63.4</v>
      </c>
      <c r="C187">
        <v>75.260000000000005</v>
      </c>
      <c r="D187">
        <v>61.71</v>
      </c>
      <c r="E187">
        <v>70.19</v>
      </c>
      <c r="F187">
        <v>69.78</v>
      </c>
      <c r="G187">
        <v>77.39</v>
      </c>
      <c r="H187">
        <v>81.73</v>
      </c>
      <c r="I187">
        <v>71.48</v>
      </c>
      <c r="J187">
        <v>83.85</v>
      </c>
      <c r="K187">
        <v>82</v>
      </c>
      <c r="L187">
        <v>87.22</v>
      </c>
      <c r="M187">
        <v>90.6</v>
      </c>
      <c r="N187">
        <v>93.04</v>
      </c>
      <c r="O187">
        <v>88.45</v>
      </c>
      <c r="P187">
        <v>84.74</v>
      </c>
      <c r="Q187">
        <v>83.13</v>
      </c>
      <c r="R187">
        <v>82.13</v>
      </c>
      <c r="S187">
        <v>81.59</v>
      </c>
    </row>
    <row r="188" spans="1:30" x14ac:dyDescent="0.25">
      <c r="A188" t="s">
        <v>16</v>
      </c>
      <c r="B188">
        <v>19.260000000000002</v>
      </c>
      <c r="C188">
        <v>10.67</v>
      </c>
      <c r="D188">
        <v>20.49</v>
      </c>
      <c r="E188">
        <v>18.04</v>
      </c>
      <c r="F188">
        <v>16.22</v>
      </c>
      <c r="G188">
        <v>14.07</v>
      </c>
      <c r="H188">
        <v>10.24</v>
      </c>
      <c r="I188">
        <v>14</v>
      </c>
      <c r="J188">
        <v>10.47</v>
      </c>
      <c r="K188">
        <v>10.97</v>
      </c>
      <c r="L188">
        <v>12.78</v>
      </c>
      <c r="M188">
        <v>9.4</v>
      </c>
      <c r="N188">
        <v>6.96</v>
      </c>
      <c r="O188">
        <v>11.55</v>
      </c>
      <c r="P188">
        <v>15.26</v>
      </c>
      <c r="Q188">
        <v>16.87</v>
      </c>
      <c r="R188">
        <v>17.87</v>
      </c>
      <c r="S188">
        <v>18.41</v>
      </c>
    </row>
    <row r="190" spans="1:30" x14ac:dyDescent="0.25">
      <c r="A190" t="s">
        <v>17</v>
      </c>
    </row>
    <row r="191" spans="1:30" x14ac:dyDescent="0.25">
      <c r="A191" t="s">
        <v>14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</row>
    <row r="192" spans="1:30" x14ac:dyDescent="0.25">
      <c r="A192" t="s">
        <v>15</v>
      </c>
      <c r="B192">
        <v>81.84</v>
      </c>
      <c r="C192">
        <v>84.95</v>
      </c>
      <c r="D192">
        <v>86.13</v>
      </c>
      <c r="E192">
        <v>84.39</v>
      </c>
      <c r="F192">
        <v>87.88</v>
      </c>
      <c r="G192">
        <v>84.6</v>
      </c>
      <c r="H192">
        <v>87.3</v>
      </c>
      <c r="I192">
        <v>91.05</v>
      </c>
      <c r="J192">
        <v>89.06</v>
      </c>
      <c r="K192">
        <v>93.76</v>
      </c>
      <c r="L192">
        <v>100</v>
      </c>
      <c r="M192">
        <v>93.15</v>
      </c>
      <c r="N192">
        <v>97.76</v>
      </c>
      <c r="O192">
        <v>90.76</v>
      </c>
      <c r="P192">
        <v>91.92</v>
      </c>
      <c r="Q192">
        <v>94.37</v>
      </c>
      <c r="R192">
        <v>88.75</v>
      </c>
      <c r="S192">
        <v>100</v>
      </c>
    </row>
    <row r="193" spans="1:30" x14ac:dyDescent="0.25">
      <c r="A193" t="s">
        <v>16</v>
      </c>
      <c r="B193">
        <v>3.36</v>
      </c>
      <c r="C193">
        <v>1.52</v>
      </c>
      <c r="D193">
        <v>1.24</v>
      </c>
      <c r="E193">
        <v>0.97</v>
      </c>
      <c r="F193">
        <v>0.64</v>
      </c>
      <c r="G193">
        <v>4.18</v>
      </c>
      <c r="H193">
        <v>1.79</v>
      </c>
      <c r="I193">
        <v>2.09</v>
      </c>
      <c r="J193">
        <v>4.4800000000000004</v>
      </c>
      <c r="K193">
        <v>1.46</v>
      </c>
      <c r="L193">
        <v>0</v>
      </c>
      <c r="M193">
        <v>6.85</v>
      </c>
      <c r="N193">
        <v>2.2400000000000002</v>
      </c>
      <c r="O193">
        <v>9.24</v>
      </c>
      <c r="P193">
        <v>8.08</v>
      </c>
      <c r="Q193">
        <v>5.63</v>
      </c>
      <c r="R193">
        <v>11.25</v>
      </c>
      <c r="S193">
        <v>0</v>
      </c>
    </row>
    <row r="195" spans="1:30" x14ac:dyDescent="0.25">
      <c r="A195" t="s">
        <v>18</v>
      </c>
    </row>
    <row r="196" spans="1:30" x14ac:dyDescent="0.25">
      <c r="A196" t="s">
        <v>14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</row>
    <row r="197" spans="1:30" x14ac:dyDescent="0.25">
      <c r="A197" t="s">
        <v>15</v>
      </c>
      <c r="B197">
        <v>79.040000000000006</v>
      </c>
      <c r="C197">
        <v>78.67</v>
      </c>
      <c r="D197">
        <v>81.33</v>
      </c>
      <c r="E197">
        <v>80.61</v>
      </c>
      <c r="F197">
        <v>79.349999999999994</v>
      </c>
      <c r="G197">
        <v>87.92</v>
      </c>
      <c r="H197">
        <v>89.13</v>
      </c>
      <c r="I197">
        <v>88.48</v>
      </c>
      <c r="J197">
        <v>87.9</v>
      </c>
      <c r="K197">
        <v>91.92</v>
      </c>
      <c r="L197">
        <v>98.9</v>
      </c>
      <c r="M197">
        <v>95.53</v>
      </c>
      <c r="N197">
        <v>94.96</v>
      </c>
      <c r="O197">
        <v>94.47</v>
      </c>
      <c r="P197">
        <v>97.19</v>
      </c>
      <c r="Q197">
        <v>96.04</v>
      </c>
      <c r="R197">
        <v>96.2</v>
      </c>
      <c r="S197">
        <v>91.37</v>
      </c>
    </row>
    <row r="198" spans="1:30" x14ac:dyDescent="0.25">
      <c r="A198" t="s">
        <v>16</v>
      </c>
      <c r="B198">
        <v>7.92</v>
      </c>
      <c r="C198">
        <v>4.75</v>
      </c>
      <c r="D198">
        <v>2.82</v>
      </c>
      <c r="E198">
        <v>4.09</v>
      </c>
      <c r="F198">
        <v>4.2</v>
      </c>
      <c r="G198">
        <v>3.99</v>
      </c>
      <c r="H198">
        <v>2.67</v>
      </c>
      <c r="I198">
        <v>5.51</v>
      </c>
      <c r="J198">
        <v>5.78</v>
      </c>
      <c r="K198">
        <v>3.58</v>
      </c>
      <c r="L198">
        <v>1.1000000000000001</v>
      </c>
      <c r="M198">
        <v>4.47</v>
      </c>
      <c r="N198">
        <v>5.04</v>
      </c>
      <c r="O198">
        <v>5.53</v>
      </c>
      <c r="P198">
        <v>2.81</v>
      </c>
      <c r="Q198">
        <v>3.96</v>
      </c>
      <c r="R198">
        <v>3.8</v>
      </c>
      <c r="S198">
        <v>8.6300000000000008</v>
      </c>
    </row>
    <row r="201" spans="1:30" x14ac:dyDescent="0.25">
      <c r="A201" t="s">
        <v>5</v>
      </c>
    </row>
    <row r="202" spans="1:30" x14ac:dyDescent="0.25">
      <c r="A202" t="s">
        <v>26</v>
      </c>
    </row>
    <row r="203" spans="1:30" x14ac:dyDescent="0.25">
      <c r="A203" t="s">
        <v>7</v>
      </c>
    </row>
    <row r="204" spans="1:30" x14ac:dyDescent="0.25">
      <c r="A204" t="s">
        <v>8</v>
      </c>
      <c r="B204" s="1">
        <v>45323</v>
      </c>
      <c r="C204" s="1">
        <v>45352</v>
      </c>
      <c r="D204" s="1">
        <v>45383</v>
      </c>
      <c r="E204" s="1">
        <v>45413</v>
      </c>
      <c r="F204" s="1">
        <v>45444</v>
      </c>
      <c r="G204" s="1">
        <v>45474</v>
      </c>
      <c r="H204" s="1">
        <v>45505</v>
      </c>
      <c r="I204" s="1">
        <v>45536</v>
      </c>
      <c r="J204" s="1">
        <v>45566</v>
      </c>
      <c r="K204" s="1">
        <v>45597</v>
      </c>
      <c r="L204" s="1">
        <v>45627</v>
      </c>
      <c r="M204" s="1">
        <v>45658</v>
      </c>
      <c r="N204" s="1">
        <v>45689</v>
      </c>
      <c r="O204" s="1">
        <v>45717</v>
      </c>
      <c r="P204" s="1">
        <v>45748</v>
      </c>
      <c r="Q204" s="1">
        <v>45778</v>
      </c>
      <c r="R204" s="1">
        <v>45809</v>
      </c>
      <c r="S204" s="1">
        <v>45839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t="s">
        <v>27</v>
      </c>
    </row>
    <row r="206" spans="1:30" x14ac:dyDescent="0.25">
      <c r="A206" t="s">
        <v>28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</row>
    <row r="207" spans="1:30" x14ac:dyDescent="0.25">
      <c r="A207" t="s">
        <v>29</v>
      </c>
      <c r="B207">
        <v>81.38</v>
      </c>
      <c r="C207">
        <v>81.260000000000005</v>
      </c>
      <c r="D207">
        <v>81.319999999999993</v>
      </c>
      <c r="E207">
        <v>82.37</v>
      </c>
      <c r="F207">
        <v>82.18</v>
      </c>
      <c r="G207">
        <v>84.89</v>
      </c>
      <c r="H207">
        <v>86.82</v>
      </c>
      <c r="I207">
        <v>87.01</v>
      </c>
      <c r="J207">
        <v>90.22</v>
      </c>
      <c r="K207">
        <v>89.59</v>
      </c>
      <c r="L207">
        <v>93.72</v>
      </c>
      <c r="M207">
        <v>94.26</v>
      </c>
      <c r="N207">
        <v>93.75</v>
      </c>
      <c r="O207">
        <v>94.81</v>
      </c>
      <c r="P207">
        <v>92.74</v>
      </c>
      <c r="Q207">
        <v>92.56</v>
      </c>
      <c r="R207">
        <v>91.51</v>
      </c>
      <c r="S207">
        <v>93.55</v>
      </c>
    </row>
    <row r="208" spans="1:30" x14ac:dyDescent="0.25">
      <c r="A208" t="s">
        <v>30</v>
      </c>
      <c r="B208">
        <v>2.67</v>
      </c>
      <c r="C208">
        <v>2.1</v>
      </c>
      <c r="D208">
        <v>3.8</v>
      </c>
      <c r="E208">
        <v>3.27</v>
      </c>
      <c r="F208">
        <v>3</v>
      </c>
      <c r="G208">
        <v>3.27</v>
      </c>
      <c r="H208">
        <v>3.02</v>
      </c>
      <c r="I208">
        <v>4.3899999999999997</v>
      </c>
      <c r="J208">
        <v>3.94</v>
      </c>
      <c r="K208">
        <v>4.1100000000000003</v>
      </c>
      <c r="L208">
        <v>6.28</v>
      </c>
      <c r="M208">
        <v>5.74</v>
      </c>
      <c r="N208">
        <v>6.25</v>
      </c>
      <c r="O208">
        <v>5.19</v>
      </c>
      <c r="P208">
        <v>7.26</v>
      </c>
      <c r="Q208">
        <v>7.44</v>
      </c>
      <c r="R208">
        <v>8.49</v>
      </c>
      <c r="S208">
        <v>6.45</v>
      </c>
    </row>
    <row r="210" spans="1:19" x14ac:dyDescent="0.25">
      <c r="A210" s="60" t="s">
        <v>31</v>
      </c>
    </row>
    <row r="211" spans="1:19" x14ac:dyDescent="0.25">
      <c r="A211" s="60" t="s">
        <v>28</v>
      </c>
      <c r="P211">
        <v>100</v>
      </c>
      <c r="Q211">
        <v>100</v>
      </c>
      <c r="R211">
        <v>100</v>
      </c>
      <c r="S211">
        <v>100</v>
      </c>
    </row>
    <row r="212" spans="1:19" x14ac:dyDescent="0.25">
      <c r="A212" s="60" t="s">
        <v>29</v>
      </c>
      <c r="P212">
        <v>99.25</v>
      </c>
      <c r="Q212">
        <v>99.2</v>
      </c>
      <c r="R212">
        <v>98.3</v>
      </c>
      <c r="S212">
        <v>98.59</v>
      </c>
    </row>
    <row r="213" spans="1:19" x14ac:dyDescent="0.25">
      <c r="A213" s="60" t="s">
        <v>30</v>
      </c>
      <c r="P213">
        <v>0.75</v>
      </c>
      <c r="Q213">
        <v>0.8</v>
      </c>
      <c r="R213">
        <v>1.7</v>
      </c>
      <c r="S213">
        <v>1.41</v>
      </c>
    </row>
    <row r="215" spans="1:19" x14ac:dyDescent="0.25">
      <c r="A215" t="s">
        <v>32</v>
      </c>
    </row>
    <row r="216" spans="1:19" x14ac:dyDescent="0.25">
      <c r="A216" t="s">
        <v>33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</row>
    <row r="217" spans="1:19" x14ac:dyDescent="0.25">
      <c r="A217" t="s">
        <v>34</v>
      </c>
      <c r="B217">
        <v>83.99</v>
      </c>
      <c r="C217">
        <v>83.25</v>
      </c>
      <c r="D217">
        <v>83.69</v>
      </c>
      <c r="E217">
        <v>84.48</v>
      </c>
      <c r="F217">
        <v>84.7</v>
      </c>
      <c r="G217">
        <v>87.99</v>
      </c>
      <c r="H217">
        <v>89.39</v>
      </c>
      <c r="I217">
        <v>90.3</v>
      </c>
      <c r="J217">
        <v>92.16</v>
      </c>
      <c r="K217">
        <v>93.54</v>
      </c>
      <c r="L217">
        <v>99.48</v>
      </c>
      <c r="M217">
        <v>99.53</v>
      </c>
      <c r="N217">
        <v>99.13</v>
      </c>
      <c r="O217">
        <v>99.2</v>
      </c>
      <c r="P217">
        <v>99.31</v>
      </c>
      <c r="Q217">
        <v>99.26</v>
      </c>
      <c r="R217">
        <v>98.71</v>
      </c>
      <c r="S217">
        <v>98.55</v>
      </c>
    </row>
    <row r="218" spans="1:19" x14ac:dyDescent="0.25">
      <c r="A218" t="s">
        <v>35</v>
      </c>
      <c r="B218">
        <v>1.3</v>
      </c>
      <c r="C218">
        <v>1.42</v>
      </c>
      <c r="D218">
        <v>1.7</v>
      </c>
      <c r="E218">
        <v>1.41</v>
      </c>
      <c r="F218">
        <v>1.6</v>
      </c>
      <c r="G218">
        <v>1.26</v>
      </c>
      <c r="H218">
        <v>1.38</v>
      </c>
      <c r="I218">
        <v>2.5</v>
      </c>
      <c r="J218">
        <v>1.62</v>
      </c>
      <c r="K218">
        <v>1.37</v>
      </c>
      <c r="L218">
        <v>0.52</v>
      </c>
      <c r="M218">
        <v>0.47</v>
      </c>
      <c r="N218">
        <v>0.87</v>
      </c>
      <c r="O218">
        <v>0.8</v>
      </c>
      <c r="P218">
        <v>0.69</v>
      </c>
      <c r="Q218">
        <v>0.74</v>
      </c>
      <c r="R218">
        <v>1.29</v>
      </c>
      <c r="S218">
        <v>1.45</v>
      </c>
    </row>
    <row r="220" spans="1:19" x14ac:dyDescent="0.25">
      <c r="A220" t="s">
        <v>36</v>
      </c>
    </row>
    <row r="221" spans="1:19" x14ac:dyDescent="0.25">
      <c r="A221" t="s">
        <v>33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</row>
    <row r="222" spans="1:19" x14ac:dyDescent="0.25">
      <c r="A222" t="s">
        <v>34</v>
      </c>
      <c r="B222">
        <v>82.92</v>
      </c>
      <c r="C222">
        <v>83.05</v>
      </c>
      <c r="D222">
        <v>81.28</v>
      </c>
      <c r="E222">
        <v>82.89</v>
      </c>
      <c r="F222">
        <v>85.9</v>
      </c>
      <c r="G222">
        <v>85.54</v>
      </c>
      <c r="H222">
        <v>87.76</v>
      </c>
      <c r="I222">
        <v>87.67</v>
      </c>
      <c r="J222">
        <v>91.91</v>
      </c>
      <c r="K222">
        <v>92.87</v>
      </c>
      <c r="L222">
        <v>99.56</v>
      </c>
      <c r="M222">
        <v>98.88</v>
      </c>
      <c r="N222">
        <v>96.05</v>
      </c>
      <c r="O222">
        <v>98.43</v>
      </c>
      <c r="P222">
        <v>99.06</v>
      </c>
      <c r="Q222">
        <v>99.01</v>
      </c>
      <c r="R222">
        <v>96.99</v>
      </c>
      <c r="S222">
        <v>98.71</v>
      </c>
    </row>
    <row r="223" spans="1:19" x14ac:dyDescent="0.25">
      <c r="A223" t="s">
        <v>35</v>
      </c>
      <c r="B223">
        <v>2.16</v>
      </c>
      <c r="C223">
        <v>2.5299999999999998</v>
      </c>
      <c r="D223">
        <v>4</v>
      </c>
      <c r="E223">
        <v>2.94</v>
      </c>
      <c r="F223">
        <v>2.41</v>
      </c>
      <c r="G223">
        <v>2.64</v>
      </c>
      <c r="H223">
        <v>2.39</v>
      </c>
      <c r="I223">
        <v>4.5999999999999996</v>
      </c>
      <c r="J223">
        <v>1.72</v>
      </c>
      <c r="K223">
        <v>2.06</v>
      </c>
      <c r="L223">
        <v>0.44</v>
      </c>
      <c r="M223">
        <v>1.1200000000000001</v>
      </c>
      <c r="N223">
        <v>3.95</v>
      </c>
      <c r="O223">
        <v>1.57</v>
      </c>
      <c r="P223">
        <v>0.94</v>
      </c>
      <c r="Q223">
        <v>0.99</v>
      </c>
      <c r="R223">
        <v>3.01</v>
      </c>
      <c r="S223">
        <v>1.29</v>
      </c>
    </row>
    <row r="224" spans="1:19" x14ac:dyDescent="0.25">
      <c r="P224" s="1"/>
    </row>
    <row r="226" spans="1:30" x14ac:dyDescent="0.25">
      <c r="A226" t="s">
        <v>5</v>
      </c>
    </row>
    <row r="227" spans="1:30" x14ac:dyDescent="0.25">
      <c r="A227" t="s">
        <v>26</v>
      </c>
    </row>
    <row r="228" spans="1:30" x14ac:dyDescent="0.25">
      <c r="A228" t="s">
        <v>19</v>
      </c>
    </row>
    <row r="229" spans="1:30" x14ac:dyDescent="0.25">
      <c r="A229" t="s">
        <v>8</v>
      </c>
      <c r="B229" s="1">
        <v>45323</v>
      </c>
      <c r="C229" s="1">
        <v>45352</v>
      </c>
      <c r="D229" s="1">
        <v>45383</v>
      </c>
      <c r="E229" s="1">
        <v>45413</v>
      </c>
      <c r="F229" s="1">
        <v>45444</v>
      </c>
      <c r="G229" s="1">
        <v>45474</v>
      </c>
      <c r="H229" s="1">
        <v>45505</v>
      </c>
      <c r="I229" s="1">
        <v>45536</v>
      </c>
      <c r="J229" s="1">
        <v>45566</v>
      </c>
      <c r="K229" s="1">
        <v>45597</v>
      </c>
      <c r="L229" s="1">
        <v>45627</v>
      </c>
      <c r="M229" s="1">
        <v>45658</v>
      </c>
      <c r="N229" s="1">
        <v>45689</v>
      </c>
      <c r="O229" s="1">
        <v>45717</v>
      </c>
      <c r="P229" s="1">
        <v>45748</v>
      </c>
      <c r="Q229" s="1">
        <v>45778</v>
      </c>
      <c r="R229" s="1">
        <v>45809</v>
      </c>
      <c r="S229" s="1">
        <v>45839</v>
      </c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t="s">
        <v>27</v>
      </c>
    </row>
    <row r="231" spans="1:30" x14ac:dyDescent="0.25">
      <c r="A231" t="s">
        <v>28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</row>
    <row r="232" spans="1:30" x14ac:dyDescent="0.25">
      <c r="A232" t="s">
        <v>29</v>
      </c>
      <c r="B232">
        <v>74.150000000000006</v>
      </c>
      <c r="C232">
        <v>74.569999999999993</v>
      </c>
      <c r="D232">
        <v>76.05</v>
      </c>
      <c r="E232">
        <v>75.040000000000006</v>
      </c>
      <c r="F232">
        <v>77.19</v>
      </c>
      <c r="G232">
        <v>79.56</v>
      </c>
      <c r="H232">
        <v>82.19</v>
      </c>
      <c r="I232">
        <v>85.56</v>
      </c>
      <c r="J232">
        <v>85.71</v>
      </c>
      <c r="K232">
        <v>86.94</v>
      </c>
      <c r="L232">
        <v>84.4</v>
      </c>
      <c r="M232">
        <v>84.33</v>
      </c>
      <c r="N232">
        <v>82.66</v>
      </c>
      <c r="O232">
        <v>83.2</v>
      </c>
      <c r="P232">
        <v>82.64</v>
      </c>
      <c r="Q232">
        <v>81.39</v>
      </c>
      <c r="R232">
        <v>79.78</v>
      </c>
      <c r="S232">
        <v>80.739999999999995</v>
      </c>
    </row>
    <row r="233" spans="1:30" x14ac:dyDescent="0.25">
      <c r="A233" t="s">
        <v>30</v>
      </c>
      <c r="B233">
        <v>7.21</v>
      </c>
      <c r="C233">
        <v>6.86</v>
      </c>
      <c r="D233">
        <v>6.56</v>
      </c>
      <c r="E233">
        <v>7.39</v>
      </c>
      <c r="F233">
        <v>6.39</v>
      </c>
      <c r="G233">
        <v>7.57</v>
      </c>
      <c r="H233">
        <v>7.51</v>
      </c>
      <c r="I233">
        <v>7.63</v>
      </c>
      <c r="J233">
        <v>8.06</v>
      </c>
      <c r="K233">
        <v>7.18</v>
      </c>
      <c r="L233">
        <v>15.6</v>
      </c>
      <c r="M233">
        <v>15.67</v>
      </c>
      <c r="N233">
        <v>17.34</v>
      </c>
      <c r="O233">
        <v>16.8</v>
      </c>
      <c r="P233">
        <v>17.36</v>
      </c>
      <c r="Q233">
        <v>18.61</v>
      </c>
      <c r="R233">
        <v>20.22</v>
      </c>
      <c r="S233">
        <v>19.260000000000002</v>
      </c>
    </row>
    <row r="235" spans="1:30" x14ac:dyDescent="0.25">
      <c r="A235" s="60" t="s">
        <v>31</v>
      </c>
    </row>
    <row r="236" spans="1:30" x14ac:dyDescent="0.25">
      <c r="A236" s="60" t="s">
        <v>28</v>
      </c>
      <c r="P236">
        <v>100</v>
      </c>
      <c r="Q236">
        <v>100</v>
      </c>
      <c r="R236">
        <v>100</v>
      </c>
      <c r="S236">
        <v>100</v>
      </c>
    </row>
    <row r="237" spans="1:30" x14ac:dyDescent="0.25">
      <c r="A237" s="60" t="s">
        <v>29</v>
      </c>
      <c r="P237">
        <v>96.02</v>
      </c>
      <c r="Q237">
        <v>95.83</v>
      </c>
      <c r="R237">
        <v>95.76</v>
      </c>
      <c r="S237">
        <v>95.64</v>
      </c>
    </row>
    <row r="238" spans="1:30" x14ac:dyDescent="0.25">
      <c r="A238" s="60" t="s">
        <v>30</v>
      </c>
      <c r="P238">
        <v>3.98</v>
      </c>
      <c r="Q238">
        <v>4.17</v>
      </c>
      <c r="R238">
        <v>4.24</v>
      </c>
      <c r="S238">
        <v>4.3600000000000003</v>
      </c>
    </row>
    <row r="240" spans="1:30" x14ac:dyDescent="0.25">
      <c r="A240" t="s">
        <v>32</v>
      </c>
    </row>
    <row r="241" spans="1:30" x14ac:dyDescent="0.25">
      <c r="A241" t="s">
        <v>33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</row>
    <row r="242" spans="1:30" x14ac:dyDescent="0.25">
      <c r="A242" t="s">
        <v>34</v>
      </c>
      <c r="B242">
        <v>83.5</v>
      </c>
      <c r="C242">
        <v>82.2</v>
      </c>
      <c r="D242">
        <v>83.38</v>
      </c>
      <c r="E242">
        <v>83.2</v>
      </c>
      <c r="F242">
        <v>84.85</v>
      </c>
      <c r="G242">
        <v>87.12</v>
      </c>
      <c r="H242">
        <v>89.43</v>
      </c>
      <c r="I242">
        <v>90.79</v>
      </c>
      <c r="J242">
        <v>92.17</v>
      </c>
      <c r="K242">
        <v>93.73</v>
      </c>
      <c r="L242">
        <v>96.99</v>
      </c>
      <c r="M242">
        <v>97.03</v>
      </c>
      <c r="N242">
        <v>96.8</v>
      </c>
      <c r="O242">
        <v>96.82</v>
      </c>
      <c r="P242">
        <v>96.87</v>
      </c>
      <c r="Q242">
        <v>96.67</v>
      </c>
      <c r="R242">
        <v>96.92</v>
      </c>
      <c r="S242">
        <v>96.58</v>
      </c>
    </row>
    <row r="243" spans="1:30" x14ac:dyDescent="0.25">
      <c r="A243" t="s">
        <v>35</v>
      </c>
      <c r="B243">
        <v>1.48</v>
      </c>
      <c r="C243">
        <v>1.63</v>
      </c>
      <c r="D243">
        <v>1.44</v>
      </c>
      <c r="E243">
        <v>1.45</v>
      </c>
      <c r="F243">
        <v>1.36</v>
      </c>
      <c r="G243">
        <v>1.46</v>
      </c>
      <c r="H243">
        <v>1.34</v>
      </c>
      <c r="I243">
        <v>1.73</v>
      </c>
      <c r="J243">
        <v>1.53</v>
      </c>
      <c r="K243">
        <v>1.37</v>
      </c>
      <c r="L243">
        <v>3.01</v>
      </c>
      <c r="M243">
        <v>2.97</v>
      </c>
      <c r="N243">
        <v>3.2</v>
      </c>
      <c r="O243">
        <v>3.18</v>
      </c>
      <c r="P243">
        <v>3.13</v>
      </c>
      <c r="Q243">
        <v>3.33</v>
      </c>
      <c r="R243">
        <v>3.08</v>
      </c>
      <c r="S243">
        <v>3.42</v>
      </c>
    </row>
    <row r="244" spans="1:30" x14ac:dyDescent="0.25">
      <c r="P244" s="1"/>
    </row>
    <row r="245" spans="1:30" x14ac:dyDescent="0.25">
      <c r="A245" t="s">
        <v>36</v>
      </c>
    </row>
    <row r="246" spans="1:30" x14ac:dyDescent="0.25">
      <c r="A246" t="s">
        <v>33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</row>
    <row r="247" spans="1:30" x14ac:dyDescent="0.25">
      <c r="A247" t="s">
        <v>34</v>
      </c>
      <c r="B247">
        <v>78.510000000000005</v>
      </c>
      <c r="C247">
        <v>79.03</v>
      </c>
      <c r="D247">
        <v>78.58</v>
      </c>
      <c r="E247">
        <v>78.81</v>
      </c>
      <c r="F247">
        <v>80.12</v>
      </c>
      <c r="G247">
        <v>82.41</v>
      </c>
      <c r="H247">
        <v>84.53</v>
      </c>
      <c r="I247">
        <v>87</v>
      </c>
      <c r="J247">
        <v>87.93</v>
      </c>
      <c r="K247">
        <v>88.37</v>
      </c>
      <c r="L247">
        <v>96.16</v>
      </c>
      <c r="M247">
        <v>94.84</v>
      </c>
      <c r="N247">
        <v>94.37</v>
      </c>
      <c r="O247">
        <v>90.44</v>
      </c>
      <c r="P247">
        <v>93.89</v>
      </c>
      <c r="Q247">
        <v>93.66</v>
      </c>
      <c r="R247">
        <v>92.79</v>
      </c>
      <c r="S247">
        <v>93.13</v>
      </c>
    </row>
    <row r="248" spans="1:30" x14ac:dyDescent="0.25">
      <c r="A248" t="s">
        <v>35</v>
      </c>
      <c r="B248">
        <v>5.53</v>
      </c>
      <c r="C248">
        <v>5.2</v>
      </c>
      <c r="D248">
        <v>5.79</v>
      </c>
      <c r="E248">
        <v>6.12</v>
      </c>
      <c r="F248">
        <v>5.75</v>
      </c>
      <c r="G248">
        <v>5.97</v>
      </c>
      <c r="H248">
        <v>5.52</v>
      </c>
      <c r="I248">
        <v>6.18</v>
      </c>
      <c r="J248">
        <v>6.2</v>
      </c>
      <c r="K248">
        <v>6.5</v>
      </c>
      <c r="L248">
        <v>3.84</v>
      </c>
      <c r="M248">
        <v>5.16</v>
      </c>
      <c r="N248">
        <v>5.63</v>
      </c>
      <c r="O248">
        <v>9.56</v>
      </c>
      <c r="P248">
        <v>6.11</v>
      </c>
      <c r="Q248">
        <v>6.34</v>
      </c>
      <c r="R248">
        <v>7.21</v>
      </c>
      <c r="S248">
        <v>6.87</v>
      </c>
    </row>
    <row r="251" spans="1:30" x14ac:dyDescent="0.25">
      <c r="A251" t="s">
        <v>5</v>
      </c>
    </row>
    <row r="252" spans="1:30" x14ac:dyDescent="0.25">
      <c r="A252" t="s">
        <v>26</v>
      </c>
    </row>
    <row r="253" spans="1:30" x14ac:dyDescent="0.25">
      <c r="A253" t="s">
        <v>20</v>
      </c>
    </row>
    <row r="254" spans="1:30" x14ac:dyDescent="0.25">
      <c r="A254" t="s">
        <v>8</v>
      </c>
      <c r="B254" s="1">
        <v>45323</v>
      </c>
      <c r="C254" s="1">
        <v>45352</v>
      </c>
      <c r="D254" s="1">
        <v>45383</v>
      </c>
      <c r="E254" s="1">
        <v>45413</v>
      </c>
      <c r="F254" s="1">
        <v>45444</v>
      </c>
      <c r="G254" s="1">
        <v>45474</v>
      </c>
      <c r="H254" s="1">
        <v>45505</v>
      </c>
      <c r="I254" s="1">
        <v>45536</v>
      </c>
      <c r="J254" s="1">
        <v>45566</v>
      </c>
      <c r="K254" s="1">
        <v>45597</v>
      </c>
      <c r="L254" s="1">
        <v>45627</v>
      </c>
      <c r="M254" s="1">
        <v>45658</v>
      </c>
      <c r="N254" s="1">
        <v>45689</v>
      </c>
      <c r="O254" s="1">
        <v>45717</v>
      </c>
      <c r="P254" s="1">
        <v>45748</v>
      </c>
      <c r="Q254" s="1">
        <v>45778</v>
      </c>
      <c r="R254" s="1">
        <v>45809</v>
      </c>
      <c r="S254" s="1">
        <v>45839</v>
      </c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t="s">
        <v>27</v>
      </c>
    </row>
    <row r="256" spans="1:30" x14ac:dyDescent="0.25">
      <c r="A256" t="s">
        <v>28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</row>
    <row r="257" spans="1:19" x14ac:dyDescent="0.25">
      <c r="A257" t="s">
        <v>29</v>
      </c>
      <c r="B257">
        <v>70.25</v>
      </c>
      <c r="C257">
        <v>74.680000000000007</v>
      </c>
      <c r="D257">
        <v>73.58</v>
      </c>
      <c r="E257">
        <v>72.47</v>
      </c>
      <c r="F257">
        <v>71.22</v>
      </c>
      <c r="G257">
        <v>78.650000000000006</v>
      </c>
      <c r="H257">
        <v>78.22</v>
      </c>
      <c r="I257">
        <v>77.41</v>
      </c>
      <c r="J257">
        <v>79.010000000000005</v>
      </c>
      <c r="K257">
        <v>78.260000000000005</v>
      </c>
      <c r="L257">
        <v>78.17</v>
      </c>
      <c r="M257">
        <v>78.900000000000006</v>
      </c>
      <c r="N257">
        <v>67.08</v>
      </c>
      <c r="O257">
        <v>74.72</v>
      </c>
      <c r="P257">
        <v>74.790000000000006</v>
      </c>
      <c r="Q257">
        <v>70.650000000000006</v>
      </c>
      <c r="R257">
        <v>61.08</v>
      </c>
      <c r="S257">
        <v>71.459999999999994</v>
      </c>
    </row>
    <row r="258" spans="1:19" x14ac:dyDescent="0.25">
      <c r="A258" t="s">
        <v>30</v>
      </c>
      <c r="B258">
        <v>13.69</v>
      </c>
      <c r="C258">
        <v>9.94</v>
      </c>
      <c r="D258">
        <v>11.76</v>
      </c>
      <c r="E258">
        <v>13.59</v>
      </c>
      <c r="F258">
        <v>10.71</v>
      </c>
      <c r="G258">
        <v>10.75</v>
      </c>
      <c r="H258">
        <v>11.65</v>
      </c>
      <c r="I258">
        <v>14.85</v>
      </c>
      <c r="J258">
        <v>14.93</v>
      </c>
      <c r="K258">
        <v>11.78</v>
      </c>
      <c r="L258">
        <v>21.83</v>
      </c>
      <c r="M258">
        <v>21.1</v>
      </c>
      <c r="N258">
        <v>32.92</v>
      </c>
      <c r="O258">
        <v>25.28</v>
      </c>
      <c r="P258">
        <v>25.21</v>
      </c>
      <c r="Q258">
        <v>29.35</v>
      </c>
      <c r="R258">
        <v>38.92</v>
      </c>
      <c r="S258">
        <v>28.54</v>
      </c>
    </row>
    <row r="260" spans="1:19" x14ac:dyDescent="0.25">
      <c r="A260" s="60" t="s">
        <v>31</v>
      </c>
    </row>
    <row r="261" spans="1:19" x14ac:dyDescent="0.25">
      <c r="A261" s="60" t="s">
        <v>28</v>
      </c>
      <c r="P261">
        <v>100</v>
      </c>
      <c r="Q261">
        <v>100</v>
      </c>
      <c r="R261">
        <v>100</v>
      </c>
      <c r="S261">
        <v>100</v>
      </c>
    </row>
    <row r="262" spans="1:19" x14ac:dyDescent="0.25">
      <c r="A262" s="60" t="s">
        <v>29</v>
      </c>
      <c r="P262">
        <v>92.56</v>
      </c>
      <c r="Q262">
        <v>92.27</v>
      </c>
      <c r="R262">
        <v>92.5</v>
      </c>
      <c r="S262">
        <v>96.49</v>
      </c>
    </row>
    <row r="263" spans="1:19" x14ac:dyDescent="0.25">
      <c r="A263" s="60" t="s">
        <v>30</v>
      </c>
      <c r="P263">
        <v>7.44</v>
      </c>
      <c r="Q263">
        <v>7.73</v>
      </c>
      <c r="R263">
        <v>7.5</v>
      </c>
      <c r="S263">
        <v>3.51</v>
      </c>
    </row>
    <row r="264" spans="1:19" x14ac:dyDescent="0.25">
      <c r="P264" s="1"/>
    </row>
    <row r="265" spans="1:19" x14ac:dyDescent="0.25">
      <c r="A265" t="s">
        <v>32</v>
      </c>
    </row>
    <row r="266" spans="1:19" x14ac:dyDescent="0.25">
      <c r="A266" t="s">
        <v>33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</row>
    <row r="267" spans="1:19" x14ac:dyDescent="0.25">
      <c r="A267" t="s">
        <v>34</v>
      </c>
      <c r="B267">
        <v>80.59</v>
      </c>
      <c r="C267">
        <v>83.04</v>
      </c>
      <c r="D267">
        <v>81.349999999999994</v>
      </c>
      <c r="E267">
        <v>82.27</v>
      </c>
      <c r="F267">
        <v>83.53</v>
      </c>
      <c r="G267">
        <v>86.38</v>
      </c>
      <c r="H267">
        <v>87.95</v>
      </c>
      <c r="I267">
        <v>87.92</v>
      </c>
      <c r="J267">
        <v>90.16</v>
      </c>
      <c r="K267">
        <v>90.58</v>
      </c>
      <c r="L267">
        <v>98.79</v>
      </c>
      <c r="M267">
        <v>97.77</v>
      </c>
      <c r="N267">
        <v>97.47</v>
      </c>
      <c r="O267">
        <v>97.43</v>
      </c>
      <c r="P267">
        <v>96.69</v>
      </c>
      <c r="Q267">
        <v>96.18</v>
      </c>
      <c r="R267">
        <v>96.11</v>
      </c>
      <c r="S267">
        <v>97.68</v>
      </c>
    </row>
    <row r="268" spans="1:19" x14ac:dyDescent="0.25">
      <c r="A268" t="s">
        <v>35</v>
      </c>
      <c r="B268">
        <v>4.8600000000000003</v>
      </c>
      <c r="C268">
        <v>3.48</v>
      </c>
      <c r="D268">
        <v>4.62</v>
      </c>
      <c r="E268">
        <v>3.97</v>
      </c>
      <c r="F268">
        <v>3.73</v>
      </c>
      <c r="G268">
        <v>3.52</v>
      </c>
      <c r="H268">
        <v>3.53</v>
      </c>
      <c r="I268">
        <v>4.45</v>
      </c>
      <c r="J268">
        <v>4.21</v>
      </c>
      <c r="K268">
        <v>4.82</v>
      </c>
      <c r="L268">
        <v>1.21</v>
      </c>
      <c r="M268">
        <v>2.23</v>
      </c>
      <c r="N268">
        <v>2.5299999999999998</v>
      </c>
      <c r="O268">
        <v>2.57</v>
      </c>
      <c r="P268">
        <v>3.31</v>
      </c>
      <c r="Q268">
        <v>3.82</v>
      </c>
      <c r="R268">
        <v>3.89</v>
      </c>
      <c r="S268">
        <v>2.3199999999999998</v>
      </c>
    </row>
    <row r="270" spans="1:19" x14ac:dyDescent="0.25">
      <c r="A270" t="s">
        <v>36</v>
      </c>
    </row>
    <row r="271" spans="1:19" x14ac:dyDescent="0.25">
      <c r="A271" t="s">
        <v>33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</row>
    <row r="272" spans="1:19" x14ac:dyDescent="0.25">
      <c r="A272" t="s">
        <v>34</v>
      </c>
      <c r="B272">
        <v>85.3</v>
      </c>
      <c r="C272">
        <v>83.48</v>
      </c>
      <c r="D272">
        <v>83.3</v>
      </c>
      <c r="E272">
        <v>83.07</v>
      </c>
      <c r="F272">
        <v>83.51</v>
      </c>
      <c r="G272">
        <v>81.349999999999994</v>
      </c>
      <c r="H272">
        <v>81.42</v>
      </c>
      <c r="I272">
        <v>85.9</v>
      </c>
      <c r="J272">
        <v>83.2</v>
      </c>
      <c r="K272">
        <v>89.61</v>
      </c>
      <c r="L272">
        <v>98.93</v>
      </c>
      <c r="M272">
        <v>87.93</v>
      </c>
      <c r="N272">
        <v>92.82</v>
      </c>
      <c r="O272">
        <v>79.11</v>
      </c>
      <c r="P272">
        <v>79.48</v>
      </c>
      <c r="Q272">
        <v>79.23</v>
      </c>
      <c r="R272">
        <v>80.790000000000006</v>
      </c>
      <c r="S272">
        <v>92.05</v>
      </c>
    </row>
    <row r="273" spans="1:30" x14ac:dyDescent="0.25">
      <c r="A273" t="s">
        <v>35</v>
      </c>
      <c r="B273">
        <v>3.64</v>
      </c>
      <c r="C273">
        <v>2.85</v>
      </c>
      <c r="D273">
        <v>5.98</v>
      </c>
      <c r="E273">
        <v>2.29</v>
      </c>
      <c r="F273">
        <v>4.18</v>
      </c>
      <c r="G273">
        <v>9.42</v>
      </c>
      <c r="H273">
        <v>6.3</v>
      </c>
      <c r="I273">
        <v>4.7300000000000004</v>
      </c>
      <c r="J273">
        <v>10.31</v>
      </c>
      <c r="K273">
        <v>5.55</v>
      </c>
      <c r="L273">
        <v>1.07</v>
      </c>
      <c r="M273">
        <v>12.07</v>
      </c>
      <c r="N273">
        <v>7.18</v>
      </c>
      <c r="O273">
        <v>20.89</v>
      </c>
      <c r="P273">
        <v>20.52</v>
      </c>
      <c r="Q273">
        <v>20.77</v>
      </c>
      <c r="R273">
        <v>19.21</v>
      </c>
      <c r="S273">
        <v>7.95</v>
      </c>
    </row>
    <row r="276" spans="1:30" x14ac:dyDescent="0.25">
      <c r="A276" t="s">
        <v>5</v>
      </c>
    </row>
    <row r="277" spans="1:30" x14ac:dyDescent="0.25">
      <c r="A277" t="s">
        <v>26</v>
      </c>
    </row>
    <row r="278" spans="1:30" x14ac:dyDescent="0.25">
      <c r="A278" t="s">
        <v>21</v>
      </c>
    </row>
    <row r="279" spans="1:30" x14ac:dyDescent="0.25">
      <c r="A279" t="s">
        <v>8</v>
      </c>
      <c r="B279" s="1">
        <v>45323</v>
      </c>
      <c r="C279" s="1">
        <v>45352</v>
      </c>
      <c r="D279" s="1">
        <v>45383</v>
      </c>
      <c r="E279" s="1">
        <v>45413</v>
      </c>
      <c r="F279" s="1">
        <v>45444</v>
      </c>
      <c r="G279" s="1">
        <v>45474</v>
      </c>
      <c r="H279" s="1">
        <v>45505</v>
      </c>
      <c r="I279" s="1">
        <v>45536</v>
      </c>
      <c r="J279" s="1">
        <v>45566</v>
      </c>
      <c r="K279" s="1">
        <v>45597</v>
      </c>
      <c r="L279" s="1">
        <v>45627</v>
      </c>
      <c r="M279" s="1">
        <v>45658</v>
      </c>
      <c r="N279" s="1">
        <v>45689</v>
      </c>
      <c r="O279" s="1">
        <v>45717</v>
      </c>
      <c r="P279" s="1">
        <v>45748</v>
      </c>
      <c r="Q279" s="1">
        <v>45778</v>
      </c>
      <c r="R279" s="1">
        <v>45809</v>
      </c>
      <c r="S279" s="1">
        <v>45839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5">
      <c r="A280" t="s">
        <v>27</v>
      </c>
    </row>
    <row r="281" spans="1:30" x14ac:dyDescent="0.25">
      <c r="A281" t="s">
        <v>28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</row>
    <row r="282" spans="1:30" x14ac:dyDescent="0.25">
      <c r="A282" t="s">
        <v>29</v>
      </c>
      <c r="B282">
        <v>65.09</v>
      </c>
      <c r="C282">
        <v>68.540000000000006</v>
      </c>
      <c r="D282">
        <v>64.739999999999995</v>
      </c>
      <c r="E282">
        <v>70.7</v>
      </c>
      <c r="F282">
        <v>67.680000000000007</v>
      </c>
      <c r="G282">
        <v>78.78</v>
      </c>
      <c r="H282">
        <v>70.709999999999994</v>
      </c>
      <c r="I282">
        <v>74.16</v>
      </c>
      <c r="J282">
        <v>72.650000000000006</v>
      </c>
      <c r="K282">
        <v>71.58</v>
      </c>
      <c r="L282">
        <v>75.16</v>
      </c>
      <c r="M282">
        <v>71.83</v>
      </c>
      <c r="N282">
        <v>54.62</v>
      </c>
      <c r="O282">
        <v>69.45</v>
      </c>
      <c r="P282">
        <v>69.319999999999993</v>
      </c>
      <c r="Q282">
        <v>55.61</v>
      </c>
      <c r="R282">
        <v>46.36</v>
      </c>
      <c r="S282">
        <v>63.41</v>
      </c>
    </row>
    <row r="283" spans="1:30" x14ac:dyDescent="0.25">
      <c r="A283" t="s">
        <v>30</v>
      </c>
      <c r="B283">
        <v>18.25</v>
      </c>
      <c r="C283">
        <v>13.09</v>
      </c>
      <c r="D283">
        <v>17.059999999999999</v>
      </c>
      <c r="E283">
        <v>17.11</v>
      </c>
      <c r="F283">
        <v>12.9</v>
      </c>
      <c r="G283">
        <v>11.06</v>
      </c>
      <c r="H283">
        <v>17.52</v>
      </c>
      <c r="I283">
        <v>19.079999999999998</v>
      </c>
      <c r="J283">
        <v>22.4</v>
      </c>
      <c r="K283">
        <v>15.25</v>
      </c>
      <c r="L283">
        <v>24.84</v>
      </c>
      <c r="M283">
        <v>28.17</v>
      </c>
      <c r="N283">
        <v>45.38</v>
      </c>
      <c r="O283">
        <v>30.55</v>
      </c>
      <c r="P283">
        <v>30.68</v>
      </c>
      <c r="Q283">
        <v>44.39</v>
      </c>
      <c r="R283">
        <v>53.64</v>
      </c>
      <c r="S283">
        <v>36.590000000000003</v>
      </c>
    </row>
    <row r="284" spans="1:30" x14ac:dyDescent="0.25">
      <c r="P284" s="1"/>
    </row>
    <row r="285" spans="1:30" x14ac:dyDescent="0.25">
      <c r="A285" s="60" t="s">
        <v>31</v>
      </c>
    </row>
    <row r="286" spans="1:30" x14ac:dyDescent="0.25">
      <c r="A286" s="60" t="s">
        <v>28</v>
      </c>
      <c r="P286">
        <v>100</v>
      </c>
      <c r="Q286">
        <v>100</v>
      </c>
      <c r="R286">
        <v>100</v>
      </c>
      <c r="S286">
        <v>100</v>
      </c>
    </row>
    <row r="287" spans="1:30" x14ac:dyDescent="0.25">
      <c r="A287" s="60" t="s">
        <v>29</v>
      </c>
      <c r="P287">
        <v>93.67</v>
      </c>
      <c r="Q287">
        <v>90.81</v>
      </c>
      <c r="R287">
        <v>93.61</v>
      </c>
      <c r="S287">
        <v>96.89</v>
      </c>
    </row>
    <row r="288" spans="1:30" x14ac:dyDescent="0.25">
      <c r="A288" s="60" t="s">
        <v>30</v>
      </c>
      <c r="P288">
        <v>6.33</v>
      </c>
      <c r="Q288">
        <v>9.19</v>
      </c>
      <c r="R288">
        <v>6.39</v>
      </c>
      <c r="S288">
        <v>3.11</v>
      </c>
    </row>
    <row r="290" spans="1:30" x14ac:dyDescent="0.25">
      <c r="A290" t="s">
        <v>32</v>
      </c>
    </row>
    <row r="291" spans="1:30" x14ac:dyDescent="0.25">
      <c r="A291" t="s">
        <v>33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</row>
    <row r="292" spans="1:30" x14ac:dyDescent="0.25">
      <c r="A292" t="s">
        <v>34</v>
      </c>
      <c r="B292">
        <v>80.69</v>
      </c>
      <c r="C292">
        <v>81.209999999999994</v>
      </c>
      <c r="D292">
        <v>78</v>
      </c>
      <c r="E292">
        <v>78.180000000000007</v>
      </c>
      <c r="F292">
        <v>78.37</v>
      </c>
      <c r="G292">
        <v>83.32</v>
      </c>
      <c r="H292">
        <v>86.65</v>
      </c>
      <c r="I292">
        <v>86.2</v>
      </c>
      <c r="J292">
        <v>88.07</v>
      </c>
      <c r="K292">
        <v>89.65</v>
      </c>
      <c r="L292">
        <v>97.96</v>
      </c>
      <c r="M292">
        <v>96.9</v>
      </c>
      <c r="N292">
        <v>95.4</v>
      </c>
      <c r="O292">
        <v>96.17</v>
      </c>
      <c r="P292">
        <v>95.35</v>
      </c>
      <c r="Q292">
        <v>94.5</v>
      </c>
      <c r="R292">
        <v>93.68</v>
      </c>
      <c r="S292">
        <v>97.45</v>
      </c>
    </row>
    <row r="293" spans="1:30" x14ac:dyDescent="0.25">
      <c r="A293" t="s">
        <v>35</v>
      </c>
      <c r="B293">
        <v>5.53</v>
      </c>
      <c r="C293">
        <v>5.67</v>
      </c>
      <c r="D293">
        <v>7.28</v>
      </c>
      <c r="E293">
        <v>5.64</v>
      </c>
      <c r="F293">
        <v>3.83</v>
      </c>
      <c r="G293">
        <v>4.93</v>
      </c>
      <c r="H293">
        <v>4.93</v>
      </c>
      <c r="I293">
        <v>5.05</v>
      </c>
      <c r="J293">
        <v>6.03</v>
      </c>
      <c r="K293">
        <v>6.26</v>
      </c>
      <c r="L293">
        <v>2.04</v>
      </c>
      <c r="M293">
        <v>3.1</v>
      </c>
      <c r="N293">
        <v>4.5999999999999996</v>
      </c>
      <c r="O293">
        <v>3.83</v>
      </c>
      <c r="P293">
        <v>4.6500000000000004</v>
      </c>
      <c r="Q293">
        <v>5.5</v>
      </c>
      <c r="R293">
        <v>6.32</v>
      </c>
      <c r="S293">
        <v>2.5499999999999998</v>
      </c>
    </row>
    <row r="295" spans="1:30" x14ac:dyDescent="0.25">
      <c r="A295" t="s">
        <v>36</v>
      </c>
    </row>
    <row r="296" spans="1:30" x14ac:dyDescent="0.25">
      <c r="A296" t="s">
        <v>33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</row>
    <row r="297" spans="1:30" x14ac:dyDescent="0.25">
      <c r="A297" t="s">
        <v>34</v>
      </c>
      <c r="B297">
        <v>88.68</v>
      </c>
      <c r="C297">
        <v>82.92</v>
      </c>
      <c r="D297">
        <v>83.82</v>
      </c>
      <c r="E297">
        <v>88.23</v>
      </c>
      <c r="F297">
        <v>84.92</v>
      </c>
      <c r="G297">
        <v>85.44</v>
      </c>
      <c r="H297">
        <v>83.71</v>
      </c>
      <c r="I297">
        <v>89.23</v>
      </c>
      <c r="J297">
        <v>92.42</v>
      </c>
      <c r="K297">
        <v>87.11</v>
      </c>
      <c r="L297">
        <v>100</v>
      </c>
      <c r="M297">
        <v>98.52</v>
      </c>
      <c r="N297">
        <v>94.21</v>
      </c>
      <c r="O297">
        <v>96.3</v>
      </c>
      <c r="P297">
        <v>87.39</v>
      </c>
      <c r="Q297">
        <v>77.14</v>
      </c>
      <c r="R297">
        <v>93.34</v>
      </c>
      <c r="S297">
        <v>94.5</v>
      </c>
    </row>
    <row r="298" spans="1:30" x14ac:dyDescent="0.25">
      <c r="A298" t="s">
        <v>35</v>
      </c>
      <c r="B298">
        <v>1.95</v>
      </c>
      <c r="C298">
        <v>1.99</v>
      </c>
      <c r="D298">
        <v>5.44</v>
      </c>
      <c r="E298">
        <v>0.77</v>
      </c>
      <c r="F298">
        <v>3.1</v>
      </c>
      <c r="G298">
        <v>8.17</v>
      </c>
      <c r="H298">
        <v>7.46</v>
      </c>
      <c r="I298">
        <v>3.32</v>
      </c>
      <c r="J298">
        <v>5.22</v>
      </c>
      <c r="K298">
        <v>9.32</v>
      </c>
      <c r="L298">
        <v>0</v>
      </c>
      <c r="M298">
        <v>1.48</v>
      </c>
      <c r="N298">
        <v>5.79</v>
      </c>
      <c r="O298">
        <v>3.7</v>
      </c>
      <c r="P298">
        <v>12.61</v>
      </c>
      <c r="Q298">
        <v>22.86</v>
      </c>
      <c r="R298">
        <v>6.66</v>
      </c>
      <c r="S298">
        <v>5.5</v>
      </c>
    </row>
    <row r="301" spans="1:30" x14ac:dyDescent="0.25">
      <c r="A301" t="s">
        <v>5</v>
      </c>
    </row>
    <row r="302" spans="1:30" x14ac:dyDescent="0.25">
      <c r="A302" t="s">
        <v>26</v>
      </c>
    </row>
    <row r="303" spans="1:30" x14ac:dyDescent="0.25">
      <c r="A303" t="s">
        <v>22</v>
      </c>
    </row>
    <row r="304" spans="1:30" x14ac:dyDescent="0.25">
      <c r="A304" t="s">
        <v>8</v>
      </c>
      <c r="B304" s="1">
        <v>45323</v>
      </c>
      <c r="C304" s="1">
        <v>45352</v>
      </c>
      <c r="D304" s="1">
        <v>45383</v>
      </c>
      <c r="E304" s="1">
        <v>45413</v>
      </c>
      <c r="F304" s="1">
        <v>45444</v>
      </c>
      <c r="G304" s="1">
        <v>45474</v>
      </c>
      <c r="H304" s="1">
        <v>45505</v>
      </c>
      <c r="I304" s="1">
        <v>45536</v>
      </c>
      <c r="J304" s="1">
        <v>45566</v>
      </c>
      <c r="K304" s="1">
        <v>45597</v>
      </c>
      <c r="L304" s="1">
        <v>45627</v>
      </c>
      <c r="M304" s="1">
        <v>45658</v>
      </c>
      <c r="N304" s="1">
        <v>45689</v>
      </c>
      <c r="O304" s="1">
        <v>45717</v>
      </c>
      <c r="P304" s="1">
        <v>45748</v>
      </c>
      <c r="Q304" s="1">
        <v>45778</v>
      </c>
      <c r="R304" s="1">
        <v>45809</v>
      </c>
      <c r="S304" s="1">
        <v>45839</v>
      </c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19" x14ac:dyDescent="0.25">
      <c r="A305" t="s">
        <v>27</v>
      </c>
    </row>
    <row r="306" spans="1:19" x14ac:dyDescent="0.25">
      <c r="A306" t="s">
        <v>28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</row>
    <row r="307" spans="1:19" x14ac:dyDescent="0.25">
      <c r="A307" t="s">
        <v>29</v>
      </c>
      <c r="B307">
        <v>67.91</v>
      </c>
      <c r="C307">
        <v>65.930000000000007</v>
      </c>
      <c r="D307">
        <v>63.56</v>
      </c>
      <c r="E307">
        <v>65.34</v>
      </c>
      <c r="F307">
        <v>68.97</v>
      </c>
      <c r="G307">
        <v>69.48</v>
      </c>
      <c r="H307">
        <v>66.5</v>
      </c>
      <c r="I307">
        <v>74.53</v>
      </c>
      <c r="J307">
        <v>67.58</v>
      </c>
      <c r="K307">
        <v>83.83</v>
      </c>
      <c r="L307">
        <v>72.52</v>
      </c>
      <c r="M307">
        <v>63.92</v>
      </c>
      <c r="N307">
        <v>51.64</v>
      </c>
      <c r="O307">
        <v>72.44</v>
      </c>
      <c r="P307">
        <v>76.53</v>
      </c>
      <c r="Q307">
        <v>54.88</v>
      </c>
      <c r="R307">
        <v>43.01</v>
      </c>
      <c r="S307">
        <v>65.5</v>
      </c>
    </row>
    <row r="308" spans="1:19" x14ac:dyDescent="0.25">
      <c r="A308" t="s">
        <v>30</v>
      </c>
      <c r="B308">
        <v>18.75</v>
      </c>
      <c r="C308">
        <v>15.25</v>
      </c>
      <c r="D308">
        <v>23.65</v>
      </c>
      <c r="E308">
        <v>18.64</v>
      </c>
      <c r="F308">
        <v>10.58</v>
      </c>
      <c r="G308">
        <v>12.52</v>
      </c>
      <c r="H308">
        <v>14.1</v>
      </c>
      <c r="I308">
        <v>18.239999999999998</v>
      </c>
      <c r="J308">
        <v>25.66</v>
      </c>
      <c r="K308">
        <v>8.83</v>
      </c>
      <c r="L308">
        <v>27.48</v>
      </c>
      <c r="M308">
        <v>36.08</v>
      </c>
      <c r="N308">
        <v>48.36</v>
      </c>
      <c r="O308">
        <v>27.56</v>
      </c>
      <c r="P308">
        <v>23.47</v>
      </c>
      <c r="Q308">
        <v>45.12</v>
      </c>
      <c r="R308">
        <v>56.99</v>
      </c>
      <c r="S308">
        <v>34.5</v>
      </c>
    </row>
    <row r="310" spans="1:19" x14ac:dyDescent="0.25">
      <c r="A310" s="60" t="s">
        <v>31</v>
      </c>
    </row>
    <row r="311" spans="1:19" x14ac:dyDescent="0.25">
      <c r="A311" s="60" t="s">
        <v>28</v>
      </c>
      <c r="P311">
        <v>100</v>
      </c>
      <c r="Q311">
        <v>100</v>
      </c>
      <c r="R311">
        <v>100</v>
      </c>
      <c r="S311">
        <v>100</v>
      </c>
    </row>
    <row r="312" spans="1:19" x14ac:dyDescent="0.25">
      <c r="A312" s="60" t="s">
        <v>29</v>
      </c>
      <c r="P312">
        <v>97.95</v>
      </c>
      <c r="Q312">
        <v>98.76</v>
      </c>
      <c r="R312">
        <v>96.14</v>
      </c>
      <c r="S312">
        <v>96.93</v>
      </c>
    </row>
    <row r="313" spans="1:19" x14ac:dyDescent="0.25">
      <c r="A313" s="60" t="s">
        <v>30</v>
      </c>
      <c r="P313">
        <v>2.0499999999999998</v>
      </c>
      <c r="Q313">
        <v>1.24</v>
      </c>
      <c r="R313">
        <v>3.86</v>
      </c>
      <c r="S313">
        <v>3.07</v>
      </c>
    </row>
    <row r="315" spans="1:19" x14ac:dyDescent="0.25">
      <c r="A315" t="s">
        <v>32</v>
      </c>
    </row>
    <row r="316" spans="1:19" x14ac:dyDescent="0.25">
      <c r="A316" t="s">
        <v>33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</row>
    <row r="317" spans="1:19" x14ac:dyDescent="0.25">
      <c r="A317" t="s">
        <v>34</v>
      </c>
      <c r="B317">
        <v>81.709999999999994</v>
      </c>
      <c r="C317">
        <v>77.7</v>
      </c>
      <c r="D317">
        <v>80.48</v>
      </c>
      <c r="E317">
        <v>84.05</v>
      </c>
      <c r="F317">
        <v>83.56</v>
      </c>
      <c r="G317">
        <v>85.05</v>
      </c>
      <c r="H317">
        <v>93.31</v>
      </c>
      <c r="I317">
        <v>87.86</v>
      </c>
      <c r="J317">
        <v>89.09</v>
      </c>
      <c r="K317">
        <v>93.6</v>
      </c>
      <c r="L317">
        <v>99.46</v>
      </c>
      <c r="M317">
        <v>97.68</v>
      </c>
      <c r="N317">
        <v>98.95</v>
      </c>
      <c r="O317">
        <v>97.52</v>
      </c>
      <c r="P317">
        <v>97.29</v>
      </c>
      <c r="Q317">
        <v>98.45</v>
      </c>
      <c r="R317">
        <v>96.65</v>
      </c>
      <c r="S317">
        <v>97.43</v>
      </c>
    </row>
    <row r="318" spans="1:19" x14ac:dyDescent="0.25">
      <c r="A318" t="s">
        <v>35</v>
      </c>
      <c r="B318">
        <v>6.61</v>
      </c>
      <c r="C318">
        <v>4.97</v>
      </c>
      <c r="D318">
        <v>5.09</v>
      </c>
      <c r="E318">
        <v>4.71</v>
      </c>
      <c r="F318">
        <v>3.53</v>
      </c>
      <c r="G318">
        <v>1.85</v>
      </c>
      <c r="H318">
        <v>2.7</v>
      </c>
      <c r="I318">
        <v>3.59</v>
      </c>
      <c r="J318">
        <v>3.95</v>
      </c>
      <c r="K318">
        <v>1.9</v>
      </c>
      <c r="L318">
        <v>0.54</v>
      </c>
      <c r="M318">
        <v>2.3199999999999998</v>
      </c>
      <c r="N318">
        <v>1.05</v>
      </c>
      <c r="O318">
        <v>2.48</v>
      </c>
      <c r="P318">
        <v>2.71</v>
      </c>
      <c r="Q318">
        <v>1.55</v>
      </c>
      <c r="R318">
        <v>3.35</v>
      </c>
      <c r="S318">
        <v>2.57</v>
      </c>
    </row>
    <row r="320" spans="1:19" x14ac:dyDescent="0.25">
      <c r="A320" t="s">
        <v>36</v>
      </c>
    </row>
    <row r="321" spans="1:30" x14ac:dyDescent="0.25">
      <c r="A321" t="s">
        <v>33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</row>
    <row r="322" spans="1:30" x14ac:dyDescent="0.25">
      <c r="A322" t="s">
        <v>34</v>
      </c>
      <c r="B322">
        <v>88.25</v>
      </c>
      <c r="C322">
        <v>83.96</v>
      </c>
      <c r="D322">
        <v>83.04</v>
      </c>
      <c r="E322">
        <v>81.02</v>
      </c>
      <c r="F322">
        <v>86.26</v>
      </c>
      <c r="G322">
        <v>84.72</v>
      </c>
      <c r="H322">
        <v>83.4</v>
      </c>
      <c r="I322">
        <v>79.28</v>
      </c>
      <c r="J322">
        <v>96.3</v>
      </c>
      <c r="K322">
        <v>93.17</v>
      </c>
      <c r="L322">
        <v>100</v>
      </c>
      <c r="M322">
        <v>100</v>
      </c>
      <c r="N322">
        <v>85.76</v>
      </c>
      <c r="O322">
        <v>96.22</v>
      </c>
      <c r="P322">
        <v>100</v>
      </c>
      <c r="Q322">
        <v>100</v>
      </c>
      <c r="R322">
        <v>94.59</v>
      </c>
      <c r="S322">
        <v>94.95</v>
      </c>
    </row>
    <row r="323" spans="1:30" x14ac:dyDescent="0.25">
      <c r="A323" t="s">
        <v>35</v>
      </c>
      <c r="B323">
        <v>1.1399999999999999</v>
      </c>
      <c r="C323">
        <v>0</v>
      </c>
      <c r="D323">
        <v>4.91</v>
      </c>
      <c r="E323">
        <v>1.66</v>
      </c>
      <c r="F323">
        <v>3.81</v>
      </c>
      <c r="G323">
        <v>2.41</v>
      </c>
      <c r="H323">
        <v>10.27</v>
      </c>
      <c r="I323">
        <v>5.93</v>
      </c>
      <c r="J323">
        <v>0</v>
      </c>
      <c r="K323">
        <v>6.37</v>
      </c>
      <c r="L323">
        <v>0</v>
      </c>
      <c r="M323">
        <v>0</v>
      </c>
      <c r="N323">
        <v>14.24</v>
      </c>
      <c r="O323">
        <v>3.78</v>
      </c>
      <c r="P323">
        <v>0</v>
      </c>
      <c r="Q323">
        <v>0</v>
      </c>
      <c r="R323">
        <v>5.41</v>
      </c>
      <c r="S323">
        <v>5.05</v>
      </c>
    </row>
    <row r="324" spans="1:30" x14ac:dyDescent="0.25">
      <c r="P324" s="1"/>
    </row>
    <row r="326" spans="1:30" x14ac:dyDescent="0.25">
      <c r="A326" t="s">
        <v>5</v>
      </c>
    </row>
    <row r="327" spans="1:30" x14ac:dyDescent="0.25">
      <c r="A327" t="s">
        <v>26</v>
      </c>
    </row>
    <row r="328" spans="1:30" x14ac:dyDescent="0.25">
      <c r="A328" t="s">
        <v>23</v>
      </c>
    </row>
    <row r="329" spans="1:30" x14ac:dyDescent="0.25">
      <c r="A329" t="s">
        <v>8</v>
      </c>
      <c r="B329" s="1">
        <v>45323</v>
      </c>
      <c r="C329" s="1">
        <v>45352</v>
      </c>
      <c r="D329" s="1">
        <v>45383</v>
      </c>
      <c r="E329" s="1">
        <v>45413</v>
      </c>
      <c r="F329" s="1">
        <v>45444</v>
      </c>
      <c r="G329" s="1">
        <v>45474</v>
      </c>
      <c r="H329" s="1">
        <v>45505</v>
      </c>
      <c r="I329" s="1">
        <v>45536</v>
      </c>
      <c r="J329" s="1">
        <v>45566</v>
      </c>
      <c r="K329" s="1">
        <v>45597</v>
      </c>
      <c r="L329" s="1">
        <v>45627</v>
      </c>
      <c r="M329" s="1">
        <v>45658</v>
      </c>
      <c r="N329" s="1">
        <v>45689</v>
      </c>
      <c r="O329" s="1">
        <v>45717</v>
      </c>
      <c r="P329" s="1">
        <v>45748</v>
      </c>
      <c r="Q329" s="1">
        <v>45778</v>
      </c>
      <c r="R329" s="1">
        <v>45809</v>
      </c>
      <c r="S329" s="1">
        <v>45839</v>
      </c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25">
      <c r="A330" t="s">
        <v>27</v>
      </c>
    </row>
    <row r="331" spans="1:30" x14ac:dyDescent="0.25">
      <c r="A331" t="s">
        <v>28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</row>
    <row r="332" spans="1:30" x14ac:dyDescent="0.25">
      <c r="A332" t="s">
        <v>29</v>
      </c>
      <c r="B332">
        <v>64.34</v>
      </c>
      <c r="C332">
        <v>69.2</v>
      </c>
      <c r="D332">
        <v>64.88</v>
      </c>
      <c r="E332">
        <v>71.53</v>
      </c>
      <c r="F332">
        <v>67.41</v>
      </c>
      <c r="G332">
        <v>79.91</v>
      </c>
      <c r="H332">
        <v>71.44</v>
      </c>
      <c r="I332">
        <v>74.06</v>
      </c>
      <c r="J332">
        <v>73.760000000000005</v>
      </c>
      <c r="K332">
        <v>69.260000000000005</v>
      </c>
      <c r="L332">
        <v>75.739999999999995</v>
      </c>
      <c r="M332">
        <v>73.760000000000005</v>
      </c>
      <c r="N332">
        <v>55.09</v>
      </c>
      <c r="O332">
        <v>69.12</v>
      </c>
      <c r="P332">
        <v>67.89</v>
      </c>
      <c r="Q332">
        <v>55.7</v>
      </c>
      <c r="R332">
        <v>46.82</v>
      </c>
      <c r="S332">
        <v>63.13</v>
      </c>
    </row>
    <row r="333" spans="1:30" x14ac:dyDescent="0.25">
      <c r="A333" t="s">
        <v>30</v>
      </c>
      <c r="B333">
        <v>18.12</v>
      </c>
      <c r="C333">
        <v>12.55</v>
      </c>
      <c r="D333">
        <v>16.260000000000002</v>
      </c>
      <c r="E333">
        <v>16.87</v>
      </c>
      <c r="F333">
        <v>13.4</v>
      </c>
      <c r="G333">
        <v>10.89</v>
      </c>
      <c r="H333">
        <v>18.100000000000001</v>
      </c>
      <c r="I333">
        <v>19.32</v>
      </c>
      <c r="J333">
        <v>21.69</v>
      </c>
      <c r="K333">
        <v>16.47</v>
      </c>
      <c r="L333">
        <v>24.26</v>
      </c>
      <c r="M333">
        <v>26.24</v>
      </c>
      <c r="N333">
        <v>44.91</v>
      </c>
      <c r="O333">
        <v>30.88</v>
      </c>
      <c r="P333">
        <v>32.11</v>
      </c>
      <c r="Q333">
        <v>44.3</v>
      </c>
      <c r="R333">
        <v>53.18</v>
      </c>
      <c r="S333">
        <v>36.869999999999997</v>
      </c>
    </row>
    <row r="335" spans="1:30" x14ac:dyDescent="0.25">
      <c r="A335" s="60" t="s">
        <v>31</v>
      </c>
    </row>
    <row r="336" spans="1:30" x14ac:dyDescent="0.25">
      <c r="A336" s="60" t="s">
        <v>28</v>
      </c>
      <c r="P336">
        <v>100</v>
      </c>
      <c r="Q336">
        <v>100</v>
      </c>
      <c r="R336">
        <v>100</v>
      </c>
      <c r="S336">
        <v>100</v>
      </c>
    </row>
    <row r="337" spans="1:19" x14ac:dyDescent="0.25">
      <c r="A337" s="60" t="s">
        <v>29</v>
      </c>
      <c r="P337">
        <v>91.97</v>
      </c>
      <c r="Q337">
        <v>88.33</v>
      </c>
      <c r="R337">
        <v>92.55</v>
      </c>
      <c r="S337">
        <v>96.88</v>
      </c>
    </row>
    <row r="338" spans="1:19" x14ac:dyDescent="0.25">
      <c r="A338" s="60" t="s">
        <v>30</v>
      </c>
      <c r="P338">
        <v>8.0299999999999994</v>
      </c>
      <c r="Q338">
        <v>11.67</v>
      </c>
      <c r="R338">
        <v>7.45</v>
      </c>
      <c r="S338">
        <v>3.12</v>
      </c>
    </row>
    <row r="340" spans="1:19" x14ac:dyDescent="0.25">
      <c r="A340" t="s">
        <v>32</v>
      </c>
    </row>
    <row r="341" spans="1:19" x14ac:dyDescent="0.25">
      <c r="A341" t="s">
        <v>33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</row>
    <row r="342" spans="1:19" x14ac:dyDescent="0.25">
      <c r="A342" t="s">
        <v>34</v>
      </c>
      <c r="B342">
        <v>80.349999999999994</v>
      </c>
      <c r="C342">
        <v>82.33</v>
      </c>
      <c r="D342">
        <v>77.28</v>
      </c>
      <c r="E342">
        <v>76.13</v>
      </c>
      <c r="F342">
        <v>76.540000000000006</v>
      </c>
      <c r="G342">
        <v>82.75</v>
      </c>
      <c r="H342">
        <v>84.25</v>
      </c>
      <c r="I342">
        <v>85.61</v>
      </c>
      <c r="J342">
        <v>87.63</v>
      </c>
      <c r="K342">
        <v>88.21</v>
      </c>
      <c r="L342">
        <v>97.52</v>
      </c>
      <c r="M342">
        <v>96.57</v>
      </c>
      <c r="N342">
        <v>93.89</v>
      </c>
      <c r="O342">
        <v>95.71</v>
      </c>
      <c r="P342">
        <v>94.61</v>
      </c>
      <c r="Q342">
        <v>93.25</v>
      </c>
      <c r="R342">
        <v>92.57</v>
      </c>
      <c r="S342">
        <v>97.46</v>
      </c>
    </row>
    <row r="343" spans="1:19" x14ac:dyDescent="0.25">
      <c r="A343" t="s">
        <v>35</v>
      </c>
      <c r="B343">
        <v>5.16</v>
      </c>
      <c r="C343">
        <v>5.89</v>
      </c>
      <c r="D343">
        <v>7.92</v>
      </c>
      <c r="E343">
        <v>5.96</v>
      </c>
      <c r="F343">
        <v>3.94</v>
      </c>
      <c r="G343">
        <v>5.95</v>
      </c>
      <c r="H343">
        <v>5.74</v>
      </c>
      <c r="I343">
        <v>5.56</v>
      </c>
      <c r="J343">
        <v>6.94</v>
      </c>
      <c r="K343">
        <v>7.84</v>
      </c>
      <c r="L343">
        <v>2.48</v>
      </c>
      <c r="M343">
        <v>3.43</v>
      </c>
      <c r="N343">
        <v>6.11</v>
      </c>
      <c r="O343">
        <v>4.29</v>
      </c>
      <c r="P343">
        <v>5.39</v>
      </c>
      <c r="Q343">
        <v>6.75</v>
      </c>
      <c r="R343">
        <v>7.43</v>
      </c>
      <c r="S343">
        <v>2.54</v>
      </c>
    </row>
    <row r="345" spans="1:19" x14ac:dyDescent="0.25">
      <c r="A345" t="s">
        <v>36</v>
      </c>
    </row>
    <row r="346" spans="1:19" x14ac:dyDescent="0.25">
      <c r="A346" t="s">
        <v>33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</row>
    <row r="347" spans="1:19" x14ac:dyDescent="0.25">
      <c r="A347" t="s">
        <v>34</v>
      </c>
      <c r="B347">
        <v>88.86</v>
      </c>
      <c r="C347">
        <v>82.5</v>
      </c>
      <c r="D347">
        <v>84.29</v>
      </c>
      <c r="E347">
        <v>94.4</v>
      </c>
      <c r="F347">
        <v>84.07</v>
      </c>
      <c r="G347">
        <v>85.79</v>
      </c>
      <c r="H347">
        <v>83.9</v>
      </c>
      <c r="I347">
        <v>93.63</v>
      </c>
      <c r="J347">
        <v>89.65</v>
      </c>
      <c r="K347">
        <v>83.22</v>
      </c>
      <c r="L347">
        <v>100</v>
      </c>
      <c r="M347">
        <v>97.73</v>
      </c>
      <c r="N347">
        <v>99.47</v>
      </c>
      <c r="O347">
        <v>96.36</v>
      </c>
      <c r="P347">
        <v>81.31</v>
      </c>
      <c r="Q347">
        <v>70.5</v>
      </c>
      <c r="R347">
        <v>92.48</v>
      </c>
      <c r="S347">
        <v>94.32</v>
      </c>
    </row>
    <row r="348" spans="1:19" x14ac:dyDescent="0.25">
      <c r="A348" t="s">
        <v>35</v>
      </c>
      <c r="B348">
        <v>2.2799999999999998</v>
      </c>
      <c r="C348">
        <v>2.8</v>
      </c>
      <c r="D348">
        <v>5.77</v>
      </c>
      <c r="E348">
        <v>0</v>
      </c>
      <c r="F348">
        <v>2.65</v>
      </c>
      <c r="G348">
        <v>10.93</v>
      </c>
      <c r="H348">
        <v>5.78</v>
      </c>
      <c r="I348">
        <v>2.16</v>
      </c>
      <c r="J348">
        <v>8.94</v>
      </c>
      <c r="K348">
        <v>11.22</v>
      </c>
      <c r="L348">
        <v>0</v>
      </c>
      <c r="M348">
        <v>2.27</v>
      </c>
      <c r="N348">
        <v>0.53</v>
      </c>
      <c r="O348">
        <v>3.64</v>
      </c>
      <c r="P348">
        <v>18.690000000000001</v>
      </c>
      <c r="Q348">
        <v>29.5</v>
      </c>
      <c r="R348">
        <v>7.52</v>
      </c>
      <c r="S348">
        <v>5.68</v>
      </c>
    </row>
    <row r="351" spans="1:19" x14ac:dyDescent="0.25">
      <c r="A351" t="s">
        <v>5</v>
      </c>
    </row>
    <row r="352" spans="1:19" x14ac:dyDescent="0.25">
      <c r="A352" t="s">
        <v>26</v>
      </c>
    </row>
    <row r="353" spans="1:30" x14ac:dyDescent="0.25">
      <c r="A353" t="s">
        <v>24</v>
      </c>
    </row>
    <row r="354" spans="1:30" x14ac:dyDescent="0.25">
      <c r="A354" t="s">
        <v>8</v>
      </c>
      <c r="B354" s="1">
        <v>45323</v>
      </c>
      <c r="C354" s="1">
        <v>45352</v>
      </c>
      <c r="D354" s="1">
        <v>45383</v>
      </c>
      <c r="E354" s="1">
        <v>45413</v>
      </c>
      <c r="F354" s="1">
        <v>45444</v>
      </c>
      <c r="G354" s="1">
        <v>45474</v>
      </c>
      <c r="H354" s="1">
        <v>45505</v>
      </c>
      <c r="I354" s="1">
        <v>45536</v>
      </c>
      <c r="J354" s="1">
        <v>45566</v>
      </c>
      <c r="K354" s="1">
        <v>45597</v>
      </c>
      <c r="L354" s="1">
        <v>45627</v>
      </c>
      <c r="M354" s="1">
        <v>45658</v>
      </c>
      <c r="N354" s="1">
        <v>45689</v>
      </c>
      <c r="O354" s="1">
        <v>45717</v>
      </c>
      <c r="P354" s="1">
        <v>45748</v>
      </c>
      <c r="Q354" s="1">
        <v>45778</v>
      </c>
      <c r="R354" s="1">
        <v>45809</v>
      </c>
      <c r="S354" s="1">
        <v>45839</v>
      </c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25">
      <c r="A355" t="s">
        <v>27</v>
      </c>
    </row>
    <row r="356" spans="1:30" x14ac:dyDescent="0.25">
      <c r="A356" t="s">
        <v>28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</row>
    <row r="357" spans="1:30" x14ac:dyDescent="0.25">
      <c r="A357" t="s">
        <v>29</v>
      </c>
      <c r="B357">
        <v>73.69</v>
      </c>
      <c r="C357">
        <v>70.11</v>
      </c>
      <c r="D357">
        <v>73.55</v>
      </c>
      <c r="E357">
        <v>68.59</v>
      </c>
      <c r="F357">
        <v>67.709999999999994</v>
      </c>
      <c r="G357">
        <v>73.95</v>
      </c>
      <c r="H357">
        <v>78.41</v>
      </c>
      <c r="I357">
        <v>75.41</v>
      </c>
      <c r="J357">
        <v>76.39</v>
      </c>
      <c r="K357">
        <v>78.05</v>
      </c>
      <c r="L357">
        <v>66.53</v>
      </c>
      <c r="M357">
        <v>73.900000000000006</v>
      </c>
      <c r="N357">
        <v>59.99</v>
      </c>
      <c r="O357">
        <v>61.97</v>
      </c>
      <c r="P357">
        <v>60.53</v>
      </c>
      <c r="Q357">
        <v>66.459999999999994</v>
      </c>
      <c r="R357">
        <v>50.4</v>
      </c>
      <c r="S357">
        <v>65.3</v>
      </c>
    </row>
    <row r="358" spans="1:30" x14ac:dyDescent="0.25">
      <c r="A358" t="s">
        <v>30</v>
      </c>
      <c r="B358">
        <v>12.11</v>
      </c>
      <c r="C358">
        <v>10.9</v>
      </c>
      <c r="D358">
        <v>13.15</v>
      </c>
      <c r="E358">
        <v>13.92</v>
      </c>
      <c r="F358">
        <v>15.61</v>
      </c>
      <c r="G358">
        <v>13.14</v>
      </c>
      <c r="H358">
        <v>12.83</v>
      </c>
      <c r="I358">
        <v>16.03</v>
      </c>
      <c r="J358">
        <v>14.75</v>
      </c>
      <c r="K358">
        <v>13.68</v>
      </c>
      <c r="L358">
        <v>33.47</v>
      </c>
      <c r="M358">
        <v>26.1</v>
      </c>
      <c r="N358">
        <v>40.01</v>
      </c>
      <c r="O358">
        <v>38.03</v>
      </c>
      <c r="P358">
        <v>39.47</v>
      </c>
      <c r="Q358">
        <v>33.54</v>
      </c>
      <c r="R358">
        <v>49.6</v>
      </c>
      <c r="S358">
        <v>34.700000000000003</v>
      </c>
    </row>
    <row r="360" spans="1:30" x14ac:dyDescent="0.25">
      <c r="A360" s="60" t="s">
        <v>31</v>
      </c>
    </row>
    <row r="361" spans="1:30" x14ac:dyDescent="0.25">
      <c r="A361" s="60" t="s">
        <v>28</v>
      </c>
      <c r="P361">
        <v>100</v>
      </c>
      <c r="Q361">
        <v>100</v>
      </c>
      <c r="R361">
        <v>100</v>
      </c>
      <c r="S361">
        <v>100</v>
      </c>
    </row>
    <row r="362" spans="1:30" x14ac:dyDescent="0.25">
      <c r="A362" s="60" t="s">
        <v>29</v>
      </c>
      <c r="P362">
        <v>91.85</v>
      </c>
      <c r="Q362">
        <v>91.22</v>
      </c>
      <c r="R362">
        <v>95.83</v>
      </c>
      <c r="S362">
        <v>94.1</v>
      </c>
    </row>
    <row r="363" spans="1:30" x14ac:dyDescent="0.25">
      <c r="A363" s="60" t="s">
        <v>30</v>
      </c>
      <c r="P363">
        <v>8.15</v>
      </c>
      <c r="Q363">
        <v>8.7799999999999994</v>
      </c>
      <c r="R363">
        <v>4.17</v>
      </c>
      <c r="S363">
        <v>5.9</v>
      </c>
    </row>
    <row r="365" spans="1:30" x14ac:dyDescent="0.25">
      <c r="A365" t="s">
        <v>32</v>
      </c>
    </row>
    <row r="366" spans="1:30" x14ac:dyDescent="0.25">
      <c r="A366" t="s">
        <v>33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</row>
    <row r="367" spans="1:30" x14ac:dyDescent="0.25">
      <c r="A367" t="s">
        <v>34</v>
      </c>
      <c r="B367">
        <v>79.98</v>
      </c>
      <c r="C367">
        <v>84.21</v>
      </c>
      <c r="D367">
        <v>82.1</v>
      </c>
      <c r="E367">
        <v>82.8</v>
      </c>
      <c r="F367">
        <v>84.05</v>
      </c>
      <c r="G367">
        <v>86.39</v>
      </c>
      <c r="H367">
        <v>85.98</v>
      </c>
      <c r="I367">
        <v>84.8</v>
      </c>
      <c r="J367">
        <v>88.49</v>
      </c>
      <c r="K367">
        <v>86.1</v>
      </c>
      <c r="L367">
        <v>98.5</v>
      </c>
      <c r="M367">
        <v>95.8</v>
      </c>
      <c r="N367">
        <v>96.92</v>
      </c>
      <c r="O367">
        <v>95.48</v>
      </c>
      <c r="P367">
        <v>95.5</v>
      </c>
      <c r="Q367">
        <v>93.76</v>
      </c>
      <c r="R367">
        <v>95.01</v>
      </c>
      <c r="S367">
        <v>95.83</v>
      </c>
    </row>
    <row r="368" spans="1:30" x14ac:dyDescent="0.25">
      <c r="A368" t="s">
        <v>35</v>
      </c>
      <c r="B368">
        <v>5.86</v>
      </c>
      <c r="C368">
        <v>4.1500000000000004</v>
      </c>
      <c r="D368">
        <v>4.59</v>
      </c>
      <c r="E368">
        <v>4.97</v>
      </c>
      <c r="F368">
        <v>5.05</v>
      </c>
      <c r="G368">
        <v>4.8899999999999997</v>
      </c>
      <c r="H368">
        <v>5.22</v>
      </c>
      <c r="I368">
        <v>7.03</v>
      </c>
      <c r="J368">
        <v>5.84</v>
      </c>
      <c r="K368">
        <v>7.8</v>
      </c>
      <c r="L368">
        <v>1.5</v>
      </c>
      <c r="M368">
        <v>4.2</v>
      </c>
      <c r="N368">
        <v>3.08</v>
      </c>
      <c r="O368">
        <v>4.5199999999999996</v>
      </c>
      <c r="P368">
        <v>4.5</v>
      </c>
      <c r="Q368">
        <v>6.24</v>
      </c>
      <c r="R368">
        <v>4.99</v>
      </c>
      <c r="S368">
        <v>4.17</v>
      </c>
    </row>
    <row r="370" spans="1:30" x14ac:dyDescent="0.25">
      <c r="A370" t="s">
        <v>36</v>
      </c>
    </row>
    <row r="371" spans="1:30" x14ac:dyDescent="0.25">
      <c r="A371" t="s">
        <v>33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</row>
    <row r="372" spans="1:30" x14ac:dyDescent="0.25">
      <c r="A372" t="s">
        <v>34</v>
      </c>
      <c r="B372">
        <v>79.52</v>
      </c>
      <c r="C372">
        <v>76.72</v>
      </c>
      <c r="D372">
        <v>80.099999999999994</v>
      </c>
      <c r="E372">
        <v>84.68</v>
      </c>
      <c r="F372">
        <v>77.569999999999993</v>
      </c>
      <c r="G372">
        <v>89.66</v>
      </c>
      <c r="H372">
        <v>80.739999999999995</v>
      </c>
      <c r="I372">
        <v>81.13</v>
      </c>
      <c r="J372">
        <v>84.66</v>
      </c>
      <c r="K372">
        <v>87.76</v>
      </c>
      <c r="L372">
        <v>97.86</v>
      </c>
      <c r="M372">
        <v>98.19</v>
      </c>
      <c r="N372">
        <v>92.66</v>
      </c>
      <c r="O372">
        <v>87.95</v>
      </c>
      <c r="P372">
        <v>78.650000000000006</v>
      </c>
      <c r="Q372">
        <v>80.239999999999995</v>
      </c>
      <c r="R372">
        <v>99.39</v>
      </c>
      <c r="S372">
        <v>87.18</v>
      </c>
    </row>
    <row r="373" spans="1:30" x14ac:dyDescent="0.25">
      <c r="A373" t="s">
        <v>35</v>
      </c>
      <c r="B373">
        <v>8.08</v>
      </c>
      <c r="C373">
        <v>11.28</v>
      </c>
      <c r="D373">
        <v>12.68</v>
      </c>
      <c r="E373">
        <v>5.79</v>
      </c>
      <c r="F373">
        <v>10.28</v>
      </c>
      <c r="G373">
        <v>3.95</v>
      </c>
      <c r="H373">
        <v>7.1</v>
      </c>
      <c r="I373">
        <v>6.2</v>
      </c>
      <c r="J373">
        <v>9.9</v>
      </c>
      <c r="K373">
        <v>7.4</v>
      </c>
      <c r="L373">
        <v>2.14</v>
      </c>
      <c r="M373">
        <v>1.81</v>
      </c>
      <c r="N373">
        <v>7.34</v>
      </c>
      <c r="O373">
        <v>12.05</v>
      </c>
      <c r="P373">
        <v>21.35</v>
      </c>
      <c r="Q373">
        <v>19.760000000000002</v>
      </c>
      <c r="R373">
        <v>0.61</v>
      </c>
      <c r="S373">
        <v>12.82</v>
      </c>
    </row>
    <row r="376" spans="1:30" x14ac:dyDescent="0.25">
      <c r="A376" t="s">
        <v>5</v>
      </c>
    </row>
    <row r="377" spans="1:30" x14ac:dyDescent="0.25">
      <c r="A377" t="s">
        <v>26</v>
      </c>
    </row>
    <row r="378" spans="1:30" x14ac:dyDescent="0.25">
      <c r="A378" t="s">
        <v>25</v>
      </c>
    </row>
    <row r="379" spans="1:30" x14ac:dyDescent="0.25">
      <c r="A379" t="s">
        <v>8</v>
      </c>
      <c r="B379" s="1">
        <v>45323</v>
      </c>
      <c r="C379" s="1">
        <v>45352</v>
      </c>
      <c r="D379" s="1">
        <v>45383</v>
      </c>
      <c r="E379" s="1">
        <v>45413</v>
      </c>
      <c r="F379" s="1">
        <v>45444</v>
      </c>
      <c r="G379" s="1">
        <v>45474</v>
      </c>
      <c r="H379" s="1">
        <v>45505</v>
      </c>
      <c r="I379" s="1">
        <v>45536</v>
      </c>
      <c r="J379" s="1">
        <v>45566</v>
      </c>
      <c r="K379" s="1">
        <v>45597</v>
      </c>
      <c r="L379" s="1">
        <v>45627</v>
      </c>
      <c r="M379" s="1">
        <v>45658</v>
      </c>
      <c r="N379" s="1">
        <v>45689</v>
      </c>
      <c r="O379" s="1">
        <v>45717</v>
      </c>
      <c r="P379" s="1">
        <v>45748</v>
      </c>
      <c r="Q379" s="1">
        <v>45778</v>
      </c>
      <c r="R379" s="1">
        <v>45809</v>
      </c>
      <c r="S379" s="1">
        <v>45839</v>
      </c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25">
      <c r="A380" t="s">
        <v>27</v>
      </c>
    </row>
    <row r="381" spans="1:30" x14ac:dyDescent="0.25">
      <c r="A381" t="s">
        <v>28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</row>
    <row r="382" spans="1:30" x14ac:dyDescent="0.25">
      <c r="A382" t="s">
        <v>29</v>
      </c>
      <c r="B382">
        <v>70.12</v>
      </c>
      <c r="C382">
        <v>79.27</v>
      </c>
      <c r="D382">
        <v>78.75</v>
      </c>
      <c r="E382">
        <v>77.400000000000006</v>
      </c>
      <c r="F382">
        <v>75.540000000000006</v>
      </c>
      <c r="G382">
        <v>81.53</v>
      </c>
      <c r="H382">
        <v>84.72</v>
      </c>
      <c r="I382">
        <v>82.03</v>
      </c>
      <c r="J382">
        <v>87.37</v>
      </c>
      <c r="K382">
        <v>85.16</v>
      </c>
      <c r="L382">
        <v>92.98</v>
      </c>
      <c r="M382">
        <v>92.11</v>
      </c>
      <c r="N382">
        <v>94.47</v>
      </c>
      <c r="O382">
        <v>93.08</v>
      </c>
      <c r="P382">
        <v>92.64</v>
      </c>
      <c r="Q382">
        <v>92.12</v>
      </c>
      <c r="R382">
        <v>86.42</v>
      </c>
      <c r="S382">
        <v>87.69</v>
      </c>
    </row>
    <row r="383" spans="1:30" x14ac:dyDescent="0.25">
      <c r="A383" t="s">
        <v>30</v>
      </c>
      <c r="B383">
        <v>12.74</v>
      </c>
      <c r="C383">
        <v>8.2200000000000006</v>
      </c>
      <c r="D383">
        <v>7.74</v>
      </c>
      <c r="E383">
        <v>11.16</v>
      </c>
      <c r="F383">
        <v>5.63</v>
      </c>
      <c r="G383">
        <v>9.1300000000000008</v>
      </c>
      <c r="H383">
        <v>4.3099999999999996</v>
      </c>
      <c r="I383">
        <v>9.2200000000000006</v>
      </c>
      <c r="J383">
        <v>7.94</v>
      </c>
      <c r="K383">
        <v>6.43</v>
      </c>
      <c r="L383">
        <v>7.02</v>
      </c>
      <c r="M383">
        <v>7.89</v>
      </c>
      <c r="N383">
        <v>5.53</v>
      </c>
      <c r="O383">
        <v>6.92</v>
      </c>
      <c r="P383">
        <v>7.36</v>
      </c>
      <c r="Q383">
        <v>7.88</v>
      </c>
      <c r="R383">
        <v>13.58</v>
      </c>
      <c r="S383">
        <v>12.31</v>
      </c>
    </row>
    <row r="385" spans="1:19" x14ac:dyDescent="0.25">
      <c r="A385" s="60" t="s">
        <v>31</v>
      </c>
    </row>
    <row r="386" spans="1:19" x14ac:dyDescent="0.25">
      <c r="A386" s="60" t="s">
        <v>28</v>
      </c>
      <c r="P386">
        <v>100</v>
      </c>
      <c r="Q386">
        <v>100</v>
      </c>
      <c r="R386">
        <v>100</v>
      </c>
      <c r="S386">
        <v>100</v>
      </c>
    </row>
    <row r="387" spans="1:19" x14ac:dyDescent="0.25">
      <c r="A387" s="60" t="s">
        <v>29</v>
      </c>
      <c r="P387">
        <v>91.65</v>
      </c>
      <c r="Q387">
        <v>93.39</v>
      </c>
      <c r="R387">
        <v>89.25</v>
      </c>
      <c r="S387">
        <v>97.56</v>
      </c>
    </row>
    <row r="388" spans="1:19" x14ac:dyDescent="0.25">
      <c r="A388" s="60" t="s">
        <v>30</v>
      </c>
      <c r="P388">
        <v>8.35</v>
      </c>
      <c r="Q388">
        <v>6.61</v>
      </c>
      <c r="R388">
        <v>10.75</v>
      </c>
      <c r="S388">
        <v>2.44</v>
      </c>
    </row>
    <row r="390" spans="1:19" x14ac:dyDescent="0.25">
      <c r="A390" t="s">
        <v>32</v>
      </c>
    </row>
    <row r="391" spans="1:19" x14ac:dyDescent="0.25">
      <c r="A391" t="s">
        <v>33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</row>
    <row r="392" spans="1:19" x14ac:dyDescent="0.25">
      <c r="A392" t="s">
        <v>34</v>
      </c>
      <c r="B392">
        <v>80.06</v>
      </c>
      <c r="C392">
        <v>83.13</v>
      </c>
      <c r="D392">
        <v>82.23</v>
      </c>
      <c r="E392">
        <v>83.38</v>
      </c>
      <c r="F392">
        <v>85.64</v>
      </c>
      <c r="G392">
        <v>87.64</v>
      </c>
      <c r="H392">
        <v>89.34</v>
      </c>
      <c r="I392">
        <v>91</v>
      </c>
      <c r="J392">
        <v>92.83</v>
      </c>
      <c r="K392">
        <v>93.64</v>
      </c>
      <c r="L392">
        <v>99.51</v>
      </c>
      <c r="M392">
        <v>99.76</v>
      </c>
      <c r="N392">
        <v>99.28</v>
      </c>
      <c r="O392">
        <v>99.22</v>
      </c>
      <c r="P392">
        <v>98.12</v>
      </c>
      <c r="Q392">
        <v>98.81</v>
      </c>
      <c r="R392">
        <v>98.69</v>
      </c>
      <c r="S392">
        <v>99.03</v>
      </c>
    </row>
    <row r="393" spans="1:19" x14ac:dyDescent="0.25">
      <c r="A393" t="s">
        <v>35</v>
      </c>
      <c r="B393">
        <v>4.67</v>
      </c>
      <c r="C393">
        <v>2.2200000000000002</v>
      </c>
      <c r="D393">
        <v>3.56</v>
      </c>
      <c r="E393">
        <v>2.82</v>
      </c>
      <c r="F393">
        <v>3.1</v>
      </c>
      <c r="G393">
        <v>1.75</v>
      </c>
      <c r="H393">
        <v>1.72</v>
      </c>
      <c r="I393">
        <v>2.2400000000000002</v>
      </c>
      <c r="J393">
        <v>1.58</v>
      </c>
      <c r="K393">
        <v>2.1</v>
      </c>
      <c r="L393">
        <v>0.49</v>
      </c>
      <c r="M393">
        <v>0.24</v>
      </c>
      <c r="N393">
        <v>0.72</v>
      </c>
      <c r="O393">
        <v>0.78</v>
      </c>
      <c r="P393">
        <v>1.88</v>
      </c>
      <c r="Q393">
        <v>1.19</v>
      </c>
      <c r="R393">
        <v>1.31</v>
      </c>
      <c r="S393">
        <v>0.97</v>
      </c>
    </row>
    <row r="395" spans="1:19" x14ac:dyDescent="0.25">
      <c r="A395" t="s">
        <v>36</v>
      </c>
    </row>
    <row r="396" spans="1:19" x14ac:dyDescent="0.25">
      <c r="A396" t="s">
        <v>33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</row>
    <row r="397" spans="1:19" x14ac:dyDescent="0.25">
      <c r="A397" t="s">
        <v>34</v>
      </c>
      <c r="B397">
        <v>85.23</v>
      </c>
      <c r="C397">
        <v>85.82</v>
      </c>
      <c r="D397">
        <v>84.75</v>
      </c>
      <c r="E397">
        <v>79.790000000000006</v>
      </c>
      <c r="F397">
        <v>85.24</v>
      </c>
      <c r="G397">
        <v>76.77</v>
      </c>
      <c r="H397">
        <v>79.34</v>
      </c>
      <c r="I397">
        <v>84.69</v>
      </c>
      <c r="J397">
        <v>77.25</v>
      </c>
      <c r="K397">
        <v>91.46</v>
      </c>
      <c r="L397">
        <v>98.71</v>
      </c>
      <c r="M397">
        <v>75.099999999999994</v>
      </c>
      <c r="N397">
        <v>91.19</v>
      </c>
      <c r="O397">
        <v>68.22</v>
      </c>
      <c r="P397">
        <v>74.84</v>
      </c>
      <c r="Q397">
        <v>79.19</v>
      </c>
      <c r="R397">
        <v>67.69</v>
      </c>
      <c r="S397">
        <v>92.9</v>
      </c>
    </row>
    <row r="398" spans="1:19" x14ac:dyDescent="0.25">
      <c r="A398" t="s">
        <v>35</v>
      </c>
      <c r="B398">
        <v>3.48</v>
      </c>
      <c r="C398">
        <v>1.3</v>
      </c>
      <c r="D398">
        <v>2.71</v>
      </c>
      <c r="E398">
        <v>1.42</v>
      </c>
      <c r="F398">
        <v>3.3</v>
      </c>
      <c r="G398">
        <v>12.09</v>
      </c>
      <c r="H398">
        <v>6.22</v>
      </c>
      <c r="I398">
        <v>5.41</v>
      </c>
      <c r="J398">
        <v>13.58</v>
      </c>
      <c r="K398">
        <v>3.38</v>
      </c>
      <c r="L398">
        <v>1.29</v>
      </c>
      <c r="M398">
        <v>24.9</v>
      </c>
      <c r="N398">
        <v>8.81</v>
      </c>
      <c r="O398">
        <v>31.78</v>
      </c>
      <c r="P398">
        <v>25.16</v>
      </c>
      <c r="Q398">
        <v>20.81</v>
      </c>
      <c r="R398">
        <v>32.31</v>
      </c>
      <c r="S398">
        <v>7.1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DE83E5-C2DC-4A95-BDED-903E74457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E66425-1C2A-4BD4-A9D4-198396556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BAE0EE-F8C3-4549-89A6-B7E84F13180B}">
  <ds:schemaRefs>
    <ds:schemaRef ds:uri="http://schemas.microsoft.com/office/2006/metadata/properties"/>
    <ds:schemaRef ds:uri="http://schemas.microsoft.com/office/infopath/2007/PartnerControls"/>
    <ds:schemaRef ds:uri="8be3414b-2ef9-485f-84d6-269f1d6f703b"/>
    <ds:schemaRef ds:uri="724c4985-e433-4d2c-9697-e180992b402a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Portada</vt:lpstr>
      <vt:lpstr>Contenido</vt:lpstr>
      <vt:lpstr>Total Aceite</vt:lpstr>
      <vt:lpstr>A. Oliva</vt:lpstr>
      <vt:lpstr>O. Virgen + Extra</vt:lpstr>
      <vt:lpstr>O. Virgen Extra</vt:lpstr>
      <vt:lpstr>O. Virgen</vt:lpstr>
      <vt:lpstr>Conclusiones</vt:lpstr>
      <vt:lpstr>Back data</vt:lpstr>
      <vt:lpstr>TAM Automático</vt:lpstr>
      <vt:lpstr>Back Data graficos</vt:lpstr>
      <vt:lpstr>Instrucciones de actualizacion</vt:lpstr>
      <vt:lpstr>'A. Oliva'!Área_de_impresión</vt:lpstr>
      <vt:lpstr>Conclusiones!Área_de_impresión</vt:lpstr>
      <vt:lpstr>'O. Virgen'!Área_de_impresión</vt:lpstr>
      <vt:lpstr>'O. Virgen + Extra'!Área_de_impresión</vt:lpstr>
      <vt:lpstr>'O. Virgen Extra'!Área_de_impresión</vt:lpstr>
      <vt:lpstr>'Total Aceite'!Área_de_impresión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2025-10-14T10:44:12Z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2022-12-14T14:13:10Z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bcbf2f7c-b5a0-4775-b4ec-82789e4fb106</vt:lpwstr>
  </property>
  <property fmtid="{D5CDD505-2E9C-101B-9397-08002B2CF9AE}" pid="10" name="MSIP_Label_3741da7a-79c1-417c-b408-16c0bfe99fca_ContentBits">
    <vt:lpwstr>0</vt:lpwstr>
  </property>
</Properties>
</file>