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0">'portada'!$A$1:$K$70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'[5]tri0ndo'!#REF!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<sst xmlns="http://schemas.openxmlformats.org/spreadsheetml/2006/main" count="2717" uniqueCount="297">
  <si>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</si>
  <si>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</si>
  <si>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</si>
  <si>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</si>
  <si>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</si>
  <si>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</si>
  <si>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</si>
  <si>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</si>
  <si>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</si>
  <si>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</si>
  <si>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</si>
  <si>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</si>
  <si>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</si>
  <si>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</si>
  <si>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</si>
  <si>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</si>
  <si>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</si>
  <si>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</si>
  <si>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</si>
  <si>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</si>
  <si>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</si>
  <si>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</si>
  <si>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</si>
  <si>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</si>
  <si>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</si>
  <si>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</si>
  <si>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</si>
  <si>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</si>
  <si>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</si>
  <si>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</si>
  <si>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</si>
  <si>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</si>
  <si>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</si>
  <si>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</si>
  <si>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</si>
  <si>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</si>
  <si>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</si>
  <si>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</si>
  <si>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</si>
  <si>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</si>
  <si>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</si>
  <si>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</si>
  <si>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</si>
  <si>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</si>
  <si>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</si>
  <si>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</si>
  <si>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</si>
  <si>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</si>
  <si>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</si>
  <si>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</si>
  <si>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</si>
  <si>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</si>
  <si>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</si>
  <si>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</si>
  <si>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</si>
  <si>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</si>
  <si>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</si>
  <si>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</si>
  <si>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</si>
  <si>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</si>
  <si>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</si>
  <si>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</si>
  <si>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</si>
  <si>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</si>
  <si>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</si>
  <si>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</si>
  <si>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</si>
  <si>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</si>
  <si>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</si>
  <si>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</si>
  <si>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</si>
  <si>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</si>
  <si>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</si>
  <si>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</si>
  <si>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</si>
  <si>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</si>
  <si>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</si>
  <si>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</si>
  <si>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</si>
  <si>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</si>
  <si>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</si>
  <si>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</si>
  <si>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</si>
  <si>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</si>
  <si>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</si>
  <si>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</si>
  <si>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</si>
  <si>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</si>
  <si>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</si>
  <si>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</si>
  <si>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</si>
  <si>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</si>
  <si>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</si>
  <si>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</si>
  <si>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</si>
  <si>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</si>
  <si>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</si>
  <si>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</si>
  <si>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</si>
  <si>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</si>
  <si>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</si>
  <si>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</si>
  <si>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</si>
  <si>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</si>
  <si>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</si>
  <si>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</si>
  <si>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</si>
  <si>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</si>
  <si>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</si>
  <si>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</si>
  <si>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ENERO 2020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</si>
  <si>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</si>
  <si>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</si>
  <si>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</si>
  <si>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</si>
  <si>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</si>
  <si>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</si>
  <si>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</si>
  <si>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</si>
  <si>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</si>
  <si>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</si>
  <si>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</si>
  <si>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</si>
  <si>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</si>
  <si>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</si>
  <si>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</si>
  <si>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</si>
  <si>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</si>
  <si>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</si>
  <si>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</si>
  <si>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</si>
  <si>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</si>
  <si>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</si>
  <si>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</si>
  <si>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</si>
  <si>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</si>
  <si>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</si>
  <si>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</si>
  <si>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</si>
  <si>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</si>
  <si>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</si>
  <si>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</si>
  <si>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</si>
  <si>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</si>
  <si>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</si>
  <si>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</si>
  <si>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</si>
  <si>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</si>
  <si>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</si>
  <si>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</si>
  <si>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</si>
  <si>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</si>
  <si>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</si>
  <si>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</si>
  <si>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</si>
  <si>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</si>
  <si>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</si>
  <si>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</si>
  <si>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</si>
  <si>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</si>
  <si>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</si>
  <si>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</si>
  <si>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</si>
  <si>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</si>
  <si>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</si>
  <si>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</si>
  <si>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</si>
  <si>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</si>
  <si>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</si>
  <si>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</si>
  <si>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</si>
  <si>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</si>
  <si>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</si>
  <si>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</si>
  <si>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</si>
  <si>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</si>
  <si>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</si>
  <si>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</si>
  <si>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</si>
  <si>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</si>
  <si>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</si>
  <si>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</si>
  <si>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</si>
  <si>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</si>
  <si>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</si>
  <si>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</si>
  <si>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</si>
  <si>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</si>
  <si>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</si>
  <si>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</si>
  <si>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</si>
  <si>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</si>
  <si>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</si>
  <si>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</si>
  <si>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</si>
  <si>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</si>
  <si>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</si>
  <si>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</si>
  <si>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</si>
  <si>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</si>
  <si>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</si>
  <si>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</si>
  <si>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</si>
  <si>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</si>
  <si>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</si>
  <si>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</si>
  <si>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</si>
  <si>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</si>
  <si>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</si>
  <si>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</si>
  <si>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</si>
  <si>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</si>
  <si>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</si>
  <si>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</si>
  <si>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</si>
  <si>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</si>
  <si>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</si>
  <si>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</si>
  <si>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</si>
  <si>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</si>
  <si>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</si>
  <si>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</si>
  <si>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</si>
  <si>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</si>
  <si>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</si>
  <si>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</si>
  <si>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</si>
  <si>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</si>
  <si>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</si>
  <si>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</si>
  <si>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</si>
  <si>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</si>
  <si>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</si>
  <si>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</si>
  <si>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</si>
  <si>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</si>
  <si>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</si>
  <si>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</si>
  <si>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</si>
  <si>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</si>
  <si>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</si>
  <si>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</si>
  <si>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ENERO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</si>
  <si>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</si>
  <si>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</si>
  <si>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</si>
  <si>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</si>
  <si>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</si>
  <si>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02/01/2020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</si>
  <si>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</si>
  <si>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</si>
  <si>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</si>
  <si>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</si>
  <si>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</si>
  <si>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</si>
  <si>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</si>
  <si>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</si>
  <si>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</si>
  <si>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</si>
  <si>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</si>
  <si>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</si>
  <si>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</si>
  <si>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</si>
  <si>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</si>
  <si>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</si>
  <si>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</si>
  <si>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</si>
  <si>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</si>
  <si>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</si>
  <si>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</si>
  <si>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</si>
  <si>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</si>
  <si>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</si>
  <si>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</si>
  <si>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</si>
  <si>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</si>
  <si>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</si>
  <si>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</si>
  <si>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</si>
  <si>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</si>
  <si>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</si>
  <si>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</si>
  <si>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</si>
  <si>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</si>
  <si>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</si>
  <si>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</si>
  <si>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</si>
  <si>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</si>
  <si>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</si>
  <si>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</si>
  <si>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</si>
  <si>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</si>
  <si>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</si>
  <si>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</si>
  <si>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</si>
  <si>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DEFINIT.</t>
  </si>
  <si>
    <t>Nota: En Madrid sin actualizar información por falta de envío de datos por la comunidad autónoma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</si>
</sst>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0" borderId="0" xfId="53" applyFont="1" applyBorder="1">
      <alignment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C31" sqref="C31"/>
    </sheetView>
  </sheetViews>
  <sheetFormatPr defaultColWidth="11.421875" defaultRowHeight="15"/>
  <cols>
    <col min="1" max="1" width="11.57421875" style="124" customWidth="1"/>
    <col min="2" max="2" width="14.140625" style="124" customWidth="1"/>
    <col min="3" max="10" width="11.57421875" style="124" customWidth="1"/>
    <col min="11" max="11" width="1.57421875" style="124" customWidth="1"/>
    <col min="12" max="16384" width="11.57421875" style="124" customWidth="1"/>
  </cols>
  <sheetData>
    <row r="1" spans="1:11" ht="12.75">
      <c r="A1" s="123"/>
      <c r="B1" s="162" t="s">
        <v>243</v>
      </c>
      <c r="C1" s="162"/>
      <c r="D1" s="162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2"/>
      <c r="C2" s="162"/>
      <c r="D2" s="162"/>
      <c r="E2" s="123"/>
      <c r="F2" s="123"/>
      <c r="G2" s="163"/>
      <c r="H2" s="164"/>
      <c r="I2" s="164"/>
      <c r="J2" s="165"/>
      <c r="K2" s="125"/>
    </row>
    <row r="3" spans="1:11" ht="5.25" customHeight="1">
      <c r="A3" s="123"/>
      <c r="B3" s="162"/>
      <c r="C3" s="162"/>
      <c r="D3" s="162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2"/>
      <c r="C4" s="162"/>
      <c r="D4" s="162"/>
      <c r="E4" s="123"/>
      <c r="F4" s="123"/>
      <c r="G4" s="166" t="s">
        <v>240</v>
      </c>
      <c r="H4" s="167"/>
      <c r="I4" s="167"/>
      <c r="J4" s="168"/>
      <c r="K4" s="125"/>
    </row>
    <row r="5" spans="1:11" ht="12.75">
      <c r="A5" s="123"/>
      <c r="B5" s="123"/>
      <c r="C5" s="123"/>
      <c r="D5" s="123"/>
      <c r="E5" s="123"/>
      <c r="F5" s="123"/>
      <c r="G5" s="169"/>
      <c r="H5" s="170"/>
      <c r="I5" s="170"/>
      <c r="J5" s="171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2" t="s">
        <v>244</v>
      </c>
      <c r="H8" s="172"/>
      <c r="I8" s="172"/>
      <c r="J8" s="172"/>
      <c r="K8" s="172"/>
    </row>
    <row r="9" spans="1:11" ht="16.5" customHeight="1">
      <c r="A9" s="123"/>
      <c r="B9" s="123"/>
      <c r="C9" s="123"/>
      <c r="D9" s="131"/>
      <c r="E9" s="131"/>
      <c r="F9" s="123"/>
      <c r="G9" s="172" t="s">
        <v>245</v>
      </c>
      <c r="H9" s="172"/>
      <c r="I9" s="172"/>
      <c r="J9" s="172"/>
      <c r="K9" s="172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77" t="s">
        <v>241</v>
      </c>
      <c r="D27" s="178"/>
      <c r="E27" s="178"/>
      <c r="F27" s="178"/>
      <c r="G27" s="178"/>
      <c r="H27" s="178"/>
      <c r="I27" s="179"/>
      <c r="J27" s="123"/>
      <c r="K27" s="123"/>
    </row>
    <row r="28" spans="1:11" ht="12.75">
      <c r="A28" s="123"/>
      <c r="B28" s="123"/>
      <c r="C28" s="135"/>
      <c r="D28" s="136"/>
      <c r="E28" s="136"/>
      <c r="F28" s="136"/>
      <c r="G28" s="136"/>
      <c r="H28" s="136"/>
      <c r="I28" s="137"/>
      <c r="J28" s="123"/>
      <c r="K28" s="123"/>
    </row>
    <row r="29" spans="1:11" ht="12.75">
      <c r="A29" s="123"/>
      <c r="B29" s="123"/>
      <c r="C29" s="135"/>
      <c r="D29" s="136"/>
      <c r="E29" s="136"/>
      <c r="F29" s="136"/>
      <c r="G29" s="136"/>
      <c r="H29" s="136"/>
      <c r="I29" s="137"/>
      <c r="J29" s="123"/>
      <c r="K29" s="123"/>
    </row>
    <row r="30" spans="1:11" ht="18.75" customHeight="1">
      <c r="A30" s="123"/>
      <c r="B30" s="123"/>
      <c r="C30" s="177" t="s">
        <v>242</v>
      </c>
      <c r="D30" s="178"/>
      <c r="E30" s="178"/>
      <c r="F30" s="178"/>
      <c r="G30" s="178"/>
      <c r="H30" s="178"/>
      <c r="I30" s="179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38"/>
      <c r="D34" s="139"/>
      <c r="E34" s="139"/>
      <c r="F34" s="139"/>
      <c r="G34" s="139"/>
      <c r="H34" s="139"/>
      <c r="I34" s="140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80"/>
      <c r="F40" s="180"/>
      <c r="G40" s="180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81"/>
      <c r="F41" s="181"/>
      <c r="G41" s="181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80"/>
      <c r="F42" s="180"/>
      <c r="G42" s="180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81"/>
      <c r="F43" s="181"/>
      <c r="G43" s="181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1" t="s">
        <v>246</v>
      </c>
      <c r="F44" s="141"/>
      <c r="G44" s="141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73" t="s">
        <v>247</v>
      </c>
      <c r="F45" s="173"/>
      <c r="G45" s="173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2"/>
      <c r="E53" s="123"/>
      <c r="F53" s="143"/>
      <c r="G53" s="143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74" t="s">
        <v>248</v>
      </c>
      <c r="I68" s="175"/>
      <c r="J68" s="176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6"/>
      <c r="B76" s="146"/>
      <c r="C76" s="146"/>
      <c r="D76" s="14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51">
        <v>0.026</v>
      </c>
      <c r="I9" s="151">
        <v>0.28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51">
        <v>0.108</v>
      </c>
      <c r="I10" s="151">
        <v>0.118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51">
        <v>0.012</v>
      </c>
      <c r="I11" s="151">
        <v>0.118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51">
        <v>0.081</v>
      </c>
      <c r="I12" s="151">
        <v>0.055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52">
        <v>0.22700000000000004</v>
      </c>
      <c r="I13" s="153">
        <v>0.5710000000000001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/>
      <c r="F17" s="39"/>
      <c r="G17" s="40"/>
      <c r="H17" s="152">
        <v>0.059</v>
      </c>
      <c r="I17" s="153">
        <v>0.058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51">
        <v>33.04</v>
      </c>
      <c r="I19" s="151">
        <v>33.341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52">
        <v>33.04</v>
      </c>
      <c r="I22" s="153">
        <v>33.341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12000</v>
      </c>
      <c r="F24" s="39">
        <v>99.61813049975096</v>
      </c>
      <c r="G24" s="40"/>
      <c r="H24" s="152">
        <v>52.614</v>
      </c>
      <c r="I24" s="153">
        <v>60.548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400</v>
      </c>
      <c r="F26" s="39">
        <v>88.88888888888889</v>
      </c>
      <c r="G26" s="40"/>
      <c r="H26" s="152">
        <v>1.793</v>
      </c>
      <c r="I26" s="153">
        <v>1.8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3100</v>
      </c>
      <c r="F28" s="31"/>
      <c r="G28" s="31"/>
      <c r="H28" s="151">
        <v>9.12</v>
      </c>
      <c r="I28" s="151">
        <v>7.472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51">
        <v>29.75</v>
      </c>
      <c r="I29" s="151">
        <v>17.018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8500</v>
      </c>
      <c r="F30" s="31"/>
      <c r="G30" s="31"/>
      <c r="H30" s="151">
        <v>10.934</v>
      </c>
      <c r="I30" s="151">
        <v>14.095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28600</v>
      </c>
      <c r="F31" s="39">
        <v>106.23282074140108</v>
      </c>
      <c r="G31" s="40"/>
      <c r="H31" s="152">
        <v>49.803999999999995</v>
      </c>
      <c r="I31" s="153">
        <v>38.585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1500</v>
      </c>
      <c r="F33" s="31"/>
      <c r="G33" s="31"/>
      <c r="H33" s="151">
        <v>7.606</v>
      </c>
      <c r="I33" s="151">
        <v>4.95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1200</v>
      </c>
      <c r="F34" s="31"/>
      <c r="G34" s="31"/>
      <c r="H34" s="151">
        <v>2.848</v>
      </c>
      <c r="I34" s="151">
        <v>2.6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51">
        <v>8.1</v>
      </c>
      <c r="I35" s="151">
        <v>7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827</v>
      </c>
      <c r="F36" s="31"/>
      <c r="G36" s="31"/>
      <c r="H36" s="151">
        <v>1.311</v>
      </c>
      <c r="I36" s="151">
        <v>0.96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6527</v>
      </c>
      <c r="F37" s="39">
        <v>92.48972651268244</v>
      </c>
      <c r="G37" s="40"/>
      <c r="H37" s="152">
        <v>19.865000000000002</v>
      </c>
      <c r="I37" s="153">
        <v>15.510000000000002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13500</v>
      </c>
      <c r="F39" s="39">
        <v>88.8157894736842</v>
      </c>
      <c r="G39" s="40"/>
      <c r="H39" s="152">
        <v>10.194</v>
      </c>
      <c r="I39" s="153">
        <v>8.6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2170</v>
      </c>
      <c r="F41" s="31"/>
      <c r="G41" s="31"/>
      <c r="H41" s="151">
        <v>9.38</v>
      </c>
      <c r="I41" s="151">
        <v>0.524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9725</v>
      </c>
      <c r="F42" s="31"/>
      <c r="G42" s="31"/>
      <c r="H42" s="151">
        <v>54.684</v>
      </c>
      <c r="I42" s="151">
        <v>29.207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13000</v>
      </c>
      <c r="F43" s="31"/>
      <c r="G43" s="31"/>
      <c r="H43" s="151">
        <v>59.174</v>
      </c>
      <c r="I43" s="151">
        <v>16.079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20206</v>
      </c>
      <c r="F44" s="31"/>
      <c r="G44" s="31"/>
      <c r="H44" s="151">
        <v>115.082</v>
      </c>
      <c r="I44" s="151">
        <v>45.526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13500</v>
      </c>
      <c r="F45" s="31"/>
      <c r="G45" s="31"/>
      <c r="H45" s="151">
        <v>42.409</v>
      </c>
      <c r="I45" s="151">
        <v>10.546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3000</v>
      </c>
      <c r="F46" s="31"/>
      <c r="G46" s="31"/>
      <c r="H46" s="151">
        <v>6.514</v>
      </c>
      <c r="I46" s="151">
        <v>4.774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1250</v>
      </c>
      <c r="F47" s="31"/>
      <c r="G47" s="31"/>
      <c r="H47" s="151">
        <v>3.199</v>
      </c>
      <c r="I47" s="151">
        <v>2.309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11500</v>
      </c>
      <c r="F48" s="31"/>
      <c r="G48" s="31"/>
      <c r="H48" s="151">
        <v>39.083</v>
      </c>
      <c r="I48" s="151">
        <v>4.138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5250</v>
      </c>
      <c r="F49" s="31"/>
      <c r="G49" s="31"/>
      <c r="H49" s="151">
        <v>56.344</v>
      </c>
      <c r="I49" s="151">
        <v>9.816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79601</v>
      </c>
      <c r="F50" s="39">
        <v>137.4136859549786</v>
      </c>
      <c r="G50" s="40"/>
      <c r="H50" s="152">
        <v>385.86899999999997</v>
      </c>
      <c r="I50" s="153">
        <v>122.91900000000001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7242</v>
      </c>
      <c r="F52" s="39">
        <v>100</v>
      </c>
      <c r="G52" s="40"/>
      <c r="H52" s="152">
        <v>18.448</v>
      </c>
      <c r="I52" s="153">
        <v>18.448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34500</v>
      </c>
      <c r="F54" s="31"/>
      <c r="G54" s="31"/>
      <c r="H54" s="151">
        <v>87.839</v>
      </c>
      <c r="I54" s="151">
        <v>81.748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68000</v>
      </c>
      <c r="F55" s="31"/>
      <c r="G55" s="31"/>
      <c r="H55" s="151">
        <v>172.784</v>
      </c>
      <c r="I55" s="151">
        <v>121.049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51">
        <v>19.677</v>
      </c>
      <c r="I56" s="151">
        <v>22.06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5807</v>
      </c>
      <c r="F57" s="31"/>
      <c r="G57" s="31"/>
      <c r="H57" s="151">
        <v>24.196</v>
      </c>
      <c r="I57" s="151">
        <v>9.022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41817</v>
      </c>
      <c r="F58" s="31"/>
      <c r="G58" s="31"/>
      <c r="H58" s="151">
        <v>102.162</v>
      </c>
      <c r="I58" s="151">
        <v>31.743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159844</v>
      </c>
      <c r="F59" s="39">
        <v>98.63930045850329</v>
      </c>
      <c r="G59" s="40"/>
      <c r="H59" s="152">
        <v>406.658</v>
      </c>
      <c r="I59" s="153">
        <v>265.622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51">
        <v>3.779</v>
      </c>
      <c r="I61" s="151">
        <v>3.74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1167</v>
      </c>
      <c r="F62" s="31"/>
      <c r="G62" s="31"/>
      <c r="H62" s="151">
        <v>1.348</v>
      </c>
      <c r="I62" s="151">
        <v>1.663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1842</v>
      </c>
      <c r="F63" s="31"/>
      <c r="G63" s="31"/>
      <c r="H63" s="151">
        <v>5.55</v>
      </c>
      <c r="I63" s="151">
        <v>3.212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5309</v>
      </c>
      <c r="F64" s="39">
        <v>103.50945603431468</v>
      </c>
      <c r="G64" s="40"/>
      <c r="H64" s="152">
        <v>10.677</v>
      </c>
      <c r="I64" s="153">
        <v>8.615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14423</v>
      </c>
      <c r="F66" s="39">
        <v>100.02080443828017</v>
      </c>
      <c r="G66" s="40"/>
      <c r="H66" s="152">
        <v>20.936</v>
      </c>
      <c r="I66" s="153">
        <v>12.231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50000</v>
      </c>
      <c r="F68" s="31"/>
      <c r="G68" s="31"/>
      <c r="H68" s="151">
        <v>190.747</v>
      </c>
      <c r="I68" s="151">
        <v>64.5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51">
        <v>14.198</v>
      </c>
      <c r="I69" s="151">
        <v>4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56000</v>
      </c>
      <c r="F70" s="39">
        <v>100</v>
      </c>
      <c r="G70" s="40"/>
      <c r="H70" s="152">
        <v>204.94500000000002</v>
      </c>
      <c r="I70" s="153">
        <v>68.5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2958</v>
      </c>
      <c r="F72" s="31"/>
      <c r="G72" s="31"/>
      <c r="H72" s="151">
        <v>7.531</v>
      </c>
      <c r="I72" s="151">
        <v>4.233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12350</v>
      </c>
      <c r="F73" s="31"/>
      <c r="G73" s="31"/>
      <c r="H73" s="151">
        <v>17.938</v>
      </c>
      <c r="I73" s="151">
        <v>18.926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26000</v>
      </c>
      <c r="F74" s="31"/>
      <c r="G74" s="31"/>
      <c r="H74" s="151">
        <v>122.535</v>
      </c>
      <c r="I74" s="151">
        <v>47.925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21306</v>
      </c>
      <c r="F75" s="31"/>
      <c r="G75" s="31"/>
      <c r="H75" s="151">
        <v>41.053</v>
      </c>
      <c r="I75" s="151">
        <v>32.208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2150</v>
      </c>
      <c r="F76" s="31"/>
      <c r="G76" s="31"/>
      <c r="H76" s="151">
        <v>4.899</v>
      </c>
      <c r="I76" s="151">
        <v>4.862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4535</v>
      </c>
      <c r="F77" s="31"/>
      <c r="G77" s="31"/>
      <c r="H77" s="151">
        <v>18.434</v>
      </c>
      <c r="I77" s="151">
        <v>4.86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8200</v>
      </c>
      <c r="F78" s="31"/>
      <c r="G78" s="31"/>
      <c r="H78" s="151">
        <v>17.316</v>
      </c>
      <c r="I78" s="151">
        <v>12.151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14000</v>
      </c>
      <c r="F79" s="31"/>
      <c r="G79" s="31"/>
      <c r="H79" s="151">
        <v>41.822</v>
      </c>
      <c r="I79" s="151">
        <v>30.349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91499</v>
      </c>
      <c r="F80" s="39">
        <v>99.33774115450173</v>
      </c>
      <c r="G80" s="40"/>
      <c r="H80" s="152">
        <v>271.528</v>
      </c>
      <c r="I80" s="153">
        <v>155.51399999999998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172</v>
      </c>
      <c r="F82" s="31"/>
      <c r="G82" s="31"/>
      <c r="H82" s="151">
        <v>0.138</v>
      </c>
      <c r="I82" s="151">
        <v>0.138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51">
        <v>0.153</v>
      </c>
      <c r="I83" s="151">
        <v>0.15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377</v>
      </c>
      <c r="F84" s="39">
        <v>100</v>
      </c>
      <c r="G84" s="40"/>
      <c r="H84" s="152">
        <v>0.29100000000000004</v>
      </c>
      <c r="I84" s="153">
        <v>0.28800000000000003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481588</v>
      </c>
      <c r="F87" s="54">
        <f>IF(D87&gt;0,100*E87/D87,0)</f>
        <v>103.95967576552364</v>
      </c>
      <c r="G87" s="40"/>
      <c r="H87" s="156">
        <v>1486.9479999999999</v>
      </c>
      <c r="I87" s="157">
        <v>811.15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72</v>
      </c>
      <c r="F9" s="31"/>
      <c r="G9" s="31"/>
      <c r="H9" s="151">
        <v>0.174</v>
      </c>
      <c r="I9" s="151">
        <v>0.3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51">
        <v>1.104</v>
      </c>
      <c r="I10" s="151">
        <v>2.075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3500</v>
      </c>
      <c r="F11" s="31"/>
      <c r="G11" s="31"/>
      <c r="H11" s="151">
        <v>16.857</v>
      </c>
      <c r="I11" s="151">
        <v>10.478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51">
        <v>0.011</v>
      </c>
      <c r="I12" s="151">
        <v>0.194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4075</v>
      </c>
      <c r="F13" s="39">
        <v>128.83338602592477</v>
      </c>
      <c r="G13" s="40"/>
      <c r="H13" s="152">
        <v>18.145999999999997</v>
      </c>
      <c r="I13" s="153">
        <v>13.047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/>
      <c r="F17" s="39"/>
      <c r="G17" s="40"/>
      <c r="H17" s="152">
        <v>0.056</v>
      </c>
      <c r="I17" s="153">
        <v>0.084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51">
        <v>0.24</v>
      </c>
      <c r="I19" s="151">
        <v>0.556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52">
        <v>0.24</v>
      </c>
      <c r="I22" s="153">
        <v>0.556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80</v>
      </c>
      <c r="F24" s="39">
        <v>81.63265306122449</v>
      </c>
      <c r="G24" s="40"/>
      <c r="H24" s="152">
        <v>0.184</v>
      </c>
      <c r="I24" s="153">
        <v>0.304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100</v>
      </c>
      <c r="F26" s="39">
        <v>100</v>
      </c>
      <c r="G26" s="40"/>
      <c r="H26" s="152">
        <v>0.711</v>
      </c>
      <c r="I26" s="153">
        <v>0.35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600</v>
      </c>
      <c r="F28" s="31"/>
      <c r="G28" s="31"/>
      <c r="H28" s="151">
        <v>1.602</v>
      </c>
      <c r="I28" s="151">
        <v>1.986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51">
        <v>18.397</v>
      </c>
      <c r="I29" s="151">
        <v>22.471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3600</v>
      </c>
      <c r="F30" s="31"/>
      <c r="G30" s="31"/>
      <c r="H30" s="151">
        <v>10.074</v>
      </c>
      <c r="I30" s="151">
        <v>5.877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13300</v>
      </c>
      <c r="F31" s="39">
        <v>98.68665133189879</v>
      </c>
      <c r="G31" s="40"/>
      <c r="H31" s="152">
        <v>30.073</v>
      </c>
      <c r="I31" s="153">
        <v>30.334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50</v>
      </c>
      <c r="F33" s="31"/>
      <c r="G33" s="31"/>
      <c r="H33" s="151">
        <v>0.086</v>
      </c>
      <c r="I33" s="151">
        <v>0.075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540</v>
      </c>
      <c r="F34" s="31"/>
      <c r="G34" s="31"/>
      <c r="H34" s="151">
        <v>1.784</v>
      </c>
      <c r="I34" s="151">
        <v>1.2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51">
        <v>2.121</v>
      </c>
      <c r="I35" s="151">
        <v>1.1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51">
        <v>0.006</v>
      </c>
      <c r="I36" s="151">
        <v>0.004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1193</v>
      </c>
      <c r="F37" s="39">
        <v>97.30831973898859</v>
      </c>
      <c r="G37" s="40"/>
      <c r="H37" s="152">
        <v>3.997</v>
      </c>
      <c r="I37" s="153">
        <v>2.379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12500</v>
      </c>
      <c r="F41" s="31"/>
      <c r="G41" s="31"/>
      <c r="H41" s="151">
        <v>31.613</v>
      </c>
      <c r="I41" s="151">
        <v>11.097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5530</v>
      </c>
      <c r="F42" s="31"/>
      <c r="G42" s="31"/>
      <c r="H42" s="151">
        <v>17.283</v>
      </c>
      <c r="I42" s="151">
        <v>15.751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11000</v>
      </c>
      <c r="F43" s="31"/>
      <c r="G43" s="31"/>
      <c r="H43" s="151">
        <v>24.521</v>
      </c>
      <c r="I43" s="151">
        <v>16.3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15625</v>
      </c>
      <c r="F44" s="31"/>
      <c r="G44" s="31"/>
      <c r="H44" s="151">
        <v>53.135</v>
      </c>
      <c r="I44" s="151">
        <v>40.093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11000</v>
      </c>
      <c r="F45" s="31"/>
      <c r="G45" s="31"/>
      <c r="H45" s="151">
        <v>25.526</v>
      </c>
      <c r="I45" s="151">
        <v>8.999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11500</v>
      </c>
      <c r="F46" s="31"/>
      <c r="G46" s="31"/>
      <c r="H46" s="151">
        <v>32.067</v>
      </c>
      <c r="I46" s="151">
        <v>20.722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20250</v>
      </c>
      <c r="F47" s="31"/>
      <c r="G47" s="31"/>
      <c r="H47" s="151">
        <v>65.903</v>
      </c>
      <c r="I47" s="151">
        <v>46.461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9000</v>
      </c>
      <c r="F48" s="31"/>
      <c r="G48" s="31"/>
      <c r="H48" s="151">
        <v>29.423</v>
      </c>
      <c r="I48" s="151">
        <v>8.722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4400</v>
      </c>
      <c r="F49" s="31"/>
      <c r="G49" s="31"/>
      <c r="H49" s="151">
        <v>12.822</v>
      </c>
      <c r="I49" s="151">
        <v>8.453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100805</v>
      </c>
      <c r="F50" s="39">
        <v>103.70778078414831</v>
      </c>
      <c r="G50" s="40"/>
      <c r="H50" s="152">
        <v>292.293</v>
      </c>
      <c r="I50" s="153">
        <v>176.598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885</v>
      </c>
      <c r="F52" s="39">
        <v>100</v>
      </c>
      <c r="G52" s="40"/>
      <c r="H52" s="152">
        <v>2.264</v>
      </c>
      <c r="I52" s="153">
        <v>2.264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2800</v>
      </c>
      <c r="F54" s="31"/>
      <c r="G54" s="31"/>
      <c r="H54" s="151">
        <v>3.891</v>
      </c>
      <c r="I54" s="151">
        <v>4.502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51">
        <v>2.716</v>
      </c>
      <c r="I55" s="151">
        <v>2.17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51">
        <v>2.421</v>
      </c>
      <c r="I56" s="151">
        <v>1.26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3690</v>
      </c>
      <c r="F57" s="31"/>
      <c r="G57" s="31"/>
      <c r="H57" s="151">
        <v>11.809</v>
      </c>
      <c r="I57" s="151">
        <v>3.7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8131</v>
      </c>
      <c r="F58" s="31"/>
      <c r="G58" s="31"/>
      <c r="H58" s="151">
        <v>16.174</v>
      </c>
      <c r="I58" s="151">
        <v>6.822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17366</v>
      </c>
      <c r="F59" s="39">
        <v>97.96908495994585</v>
      </c>
      <c r="G59" s="40"/>
      <c r="H59" s="152">
        <v>37.010999999999996</v>
      </c>
      <c r="I59" s="153">
        <v>18.454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51">
        <v>0.078</v>
      </c>
      <c r="I61" s="151">
        <v>0.041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353</v>
      </c>
      <c r="F62" s="31"/>
      <c r="G62" s="31"/>
      <c r="H62" s="151">
        <v>0.402</v>
      </c>
      <c r="I62" s="151">
        <v>0.368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51">
        <v>0.15</v>
      </c>
      <c r="I63" s="151">
        <v>0.12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513</v>
      </c>
      <c r="F64" s="39">
        <v>94.64944649446494</v>
      </c>
      <c r="G64" s="40"/>
      <c r="H64" s="152">
        <v>0.63</v>
      </c>
      <c r="I64" s="153">
        <v>0.5289999999999999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130</v>
      </c>
      <c r="F66" s="39">
        <v>105.6910569105691</v>
      </c>
      <c r="G66" s="40"/>
      <c r="H66" s="152">
        <v>0.125</v>
      </c>
      <c r="I66" s="153">
        <v>0.282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51">
        <v>0.149</v>
      </c>
      <c r="I68" s="151">
        <v>0.05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51">
        <v>0.09</v>
      </c>
      <c r="I69" s="151">
        <v>0.05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52">
        <v>0.239</v>
      </c>
      <c r="I70" s="153">
        <v>0.1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193</v>
      </c>
      <c r="F72" s="31"/>
      <c r="G72" s="31"/>
      <c r="H72" s="151">
        <v>0.261</v>
      </c>
      <c r="I72" s="151">
        <v>0.314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51">
        <v>0.022</v>
      </c>
      <c r="I73" s="151">
        <v>0.01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400</v>
      </c>
      <c r="F74" s="31"/>
      <c r="G74" s="31"/>
      <c r="H74" s="151">
        <v>1.29</v>
      </c>
      <c r="I74" s="151">
        <v>0.397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439</v>
      </c>
      <c r="F75" s="31"/>
      <c r="G75" s="31"/>
      <c r="H75" s="151">
        <v>0.662</v>
      </c>
      <c r="I75" s="151">
        <v>0.622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7</v>
      </c>
      <c r="F76" s="31"/>
      <c r="G76" s="31"/>
      <c r="H76" s="151">
        <v>0.025</v>
      </c>
      <c r="I76" s="151">
        <v>0.009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>
        <v>5</v>
      </c>
      <c r="F77" s="31"/>
      <c r="G77" s="31"/>
      <c r="H77" s="151">
        <v>0.128</v>
      </c>
      <c r="I77" s="151">
        <v>0.005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/>
      <c r="F78" s="31"/>
      <c r="G78" s="31"/>
      <c r="H78" s="151">
        <v>0.001</v>
      </c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1049</v>
      </c>
      <c r="F80" s="39">
        <v>107.04081632653062</v>
      </c>
      <c r="G80" s="40"/>
      <c r="H80" s="152">
        <v>2.389</v>
      </c>
      <c r="I80" s="153">
        <v>1.3569999999999998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51">
        <v>0.06</v>
      </c>
      <c r="I82" s="151">
        <v>0.06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51">
        <v>0.049</v>
      </c>
      <c r="I83" s="151">
        <v>0.05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151</v>
      </c>
      <c r="F84" s="39">
        <v>100</v>
      </c>
      <c r="G84" s="40"/>
      <c r="H84" s="152">
        <v>0.109</v>
      </c>
      <c r="I84" s="153">
        <v>0.11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139898</v>
      </c>
      <c r="F87" s="54">
        <f>IF(D87&gt;0,100*E87/D87,0)</f>
        <v>102.92217824404456</v>
      </c>
      <c r="G87" s="40"/>
      <c r="H87" s="156">
        <v>388.467</v>
      </c>
      <c r="I87" s="157">
        <v>246.74800000000005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68</v>
      </c>
      <c r="E9" s="30">
        <v>80</v>
      </c>
      <c r="F9" s="31"/>
      <c r="G9" s="31"/>
      <c r="H9" s="151"/>
      <c r="I9" s="151">
        <v>0.408</v>
      </c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>
        <v>25</v>
      </c>
      <c r="E10" s="30">
        <v>25</v>
      </c>
      <c r="F10" s="31"/>
      <c r="G10" s="31"/>
      <c r="H10" s="151"/>
      <c r="I10" s="151">
        <v>0.175</v>
      </c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51"/>
      <c r="I11" s="151">
        <v>1.4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51"/>
      <c r="I12" s="151">
        <v>0.105</v>
      </c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>
        <v>308</v>
      </c>
      <c r="E13" s="38">
        <v>320</v>
      </c>
      <c r="F13" s="39">
        <v>103.8961038961039</v>
      </c>
      <c r="G13" s="40"/>
      <c r="H13" s="152"/>
      <c r="I13" s="153">
        <v>2.088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43</v>
      </c>
      <c r="D17" s="38">
        <v>43</v>
      </c>
      <c r="E17" s="38"/>
      <c r="F17" s="39"/>
      <c r="G17" s="40"/>
      <c r="H17" s="152">
        <v>0.09</v>
      </c>
      <c r="I17" s="153">
        <v>0.09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395</v>
      </c>
      <c r="D19" s="30">
        <v>244</v>
      </c>
      <c r="E19" s="30">
        <v>428</v>
      </c>
      <c r="F19" s="31"/>
      <c r="G19" s="31"/>
      <c r="H19" s="151">
        <v>1.58</v>
      </c>
      <c r="I19" s="151">
        <v>1.22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395</v>
      </c>
      <c r="D22" s="38">
        <v>244</v>
      </c>
      <c r="E22" s="38">
        <v>428</v>
      </c>
      <c r="F22" s="39">
        <v>175.40983606557376</v>
      </c>
      <c r="G22" s="40"/>
      <c r="H22" s="152">
        <v>1.58</v>
      </c>
      <c r="I22" s="153">
        <v>1.22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1361</v>
      </c>
      <c r="D24" s="38">
        <v>2187</v>
      </c>
      <c r="E24" s="38">
        <v>2100</v>
      </c>
      <c r="F24" s="39">
        <v>96.02194787379973</v>
      </c>
      <c r="G24" s="40"/>
      <c r="H24" s="152">
        <v>4.393</v>
      </c>
      <c r="I24" s="153">
        <v>5.379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1216</v>
      </c>
      <c r="D26" s="38">
        <v>1800</v>
      </c>
      <c r="E26" s="38">
        <v>1700</v>
      </c>
      <c r="F26" s="39">
        <v>94.44444444444444</v>
      </c>
      <c r="G26" s="40"/>
      <c r="H26" s="152">
        <v>5.794</v>
      </c>
      <c r="I26" s="153">
        <v>7.5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6507</v>
      </c>
      <c r="D28" s="30">
        <v>8714</v>
      </c>
      <c r="E28" s="30">
        <v>6400</v>
      </c>
      <c r="F28" s="31"/>
      <c r="G28" s="31"/>
      <c r="H28" s="151">
        <v>22.523</v>
      </c>
      <c r="I28" s="151">
        <v>23.996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22130</v>
      </c>
      <c r="D29" s="30">
        <v>22158</v>
      </c>
      <c r="E29" s="30">
        <v>23000</v>
      </c>
      <c r="F29" s="31"/>
      <c r="G29" s="31"/>
      <c r="H29" s="151">
        <v>51.948</v>
      </c>
      <c r="I29" s="151">
        <v>43.022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6826</v>
      </c>
      <c r="D30" s="30">
        <v>10096</v>
      </c>
      <c r="E30" s="30">
        <v>9900</v>
      </c>
      <c r="F30" s="31"/>
      <c r="G30" s="31"/>
      <c r="H30" s="151">
        <v>11.181</v>
      </c>
      <c r="I30" s="151">
        <v>16.185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35463</v>
      </c>
      <c r="D31" s="38">
        <v>40968</v>
      </c>
      <c r="E31" s="38">
        <v>39300</v>
      </c>
      <c r="F31" s="39">
        <v>95.92852958406561</v>
      </c>
      <c r="G31" s="40"/>
      <c r="H31" s="152">
        <v>85.652</v>
      </c>
      <c r="I31" s="153">
        <v>83.203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493</v>
      </c>
      <c r="D33" s="30">
        <v>500</v>
      </c>
      <c r="E33" s="30">
        <v>500</v>
      </c>
      <c r="F33" s="31"/>
      <c r="G33" s="31"/>
      <c r="H33" s="151">
        <v>2.268</v>
      </c>
      <c r="I33" s="151">
        <v>2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524</v>
      </c>
      <c r="D34" s="30">
        <v>460</v>
      </c>
      <c r="E34" s="30">
        <v>400</v>
      </c>
      <c r="F34" s="31"/>
      <c r="G34" s="31"/>
      <c r="H34" s="151">
        <v>1.157</v>
      </c>
      <c r="I34" s="151">
        <v>0.95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1868</v>
      </c>
      <c r="D35" s="30">
        <v>2200</v>
      </c>
      <c r="E35" s="30">
        <v>2200</v>
      </c>
      <c r="F35" s="31"/>
      <c r="G35" s="31"/>
      <c r="H35" s="151">
        <v>7.449</v>
      </c>
      <c r="I35" s="151">
        <v>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455</v>
      </c>
      <c r="D36" s="30">
        <v>455</v>
      </c>
      <c r="E36" s="30">
        <v>455</v>
      </c>
      <c r="F36" s="31"/>
      <c r="G36" s="31"/>
      <c r="H36" s="151">
        <v>0.732</v>
      </c>
      <c r="I36" s="151">
        <v>0.182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3340</v>
      </c>
      <c r="D37" s="38">
        <v>3615</v>
      </c>
      <c r="E37" s="38">
        <v>3555</v>
      </c>
      <c r="F37" s="39">
        <v>98.34024896265561</v>
      </c>
      <c r="G37" s="40"/>
      <c r="H37" s="152">
        <v>11.605999999999998</v>
      </c>
      <c r="I37" s="153">
        <v>9.132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1272</v>
      </c>
      <c r="D39" s="38">
        <v>1300</v>
      </c>
      <c r="E39" s="38">
        <v>1000</v>
      </c>
      <c r="F39" s="39">
        <v>76.92307692307692</v>
      </c>
      <c r="G39" s="40"/>
      <c r="H39" s="152">
        <v>1.553</v>
      </c>
      <c r="I39" s="153">
        <v>1.3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899</v>
      </c>
      <c r="D41" s="30">
        <v>1300</v>
      </c>
      <c r="E41" s="30">
        <v>1170</v>
      </c>
      <c r="F41" s="31"/>
      <c r="G41" s="31"/>
      <c r="H41" s="151">
        <v>1.557</v>
      </c>
      <c r="I41" s="151">
        <v>1.315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3524</v>
      </c>
      <c r="D42" s="30">
        <v>3606</v>
      </c>
      <c r="E42" s="30">
        <v>3600</v>
      </c>
      <c r="F42" s="31"/>
      <c r="G42" s="31"/>
      <c r="H42" s="151">
        <v>13.794</v>
      </c>
      <c r="I42" s="151">
        <v>11.719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2112</v>
      </c>
      <c r="D43" s="30">
        <v>2685</v>
      </c>
      <c r="E43" s="30">
        <v>2700</v>
      </c>
      <c r="F43" s="31"/>
      <c r="G43" s="31"/>
      <c r="H43" s="151">
        <v>7.541</v>
      </c>
      <c r="I43" s="151">
        <v>5.241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3536</v>
      </c>
      <c r="D44" s="30">
        <v>4006</v>
      </c>
      <c r="E44" s="30">
        <v>4028</v>
      </c>
      <c r="F44" s="31"/>
      <c r="G44" s="31"/>
      <c r="H44" s="151">
        <v>13.136</v>
      </c>
      <c r="I44" s="151">
        <v>11.537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5191</v>
      </c>
      <c r="D45" s="30">
        <v>5982</v>
      </c>
      <c r="E45" s="30">
        <v>5500</v>
      </c>
      <c r="F45" s="31"/>
      <c r="G45" s="31"/>
      <c r="H45" s="151">
        <v>15.895</v>
      </c>
      <c r="I45" s="151">
        <v>14.068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3022</v>
      </c>
      <c r="D46" s="30">
        <v>4539</v>
      </c>
      <c r="E46" s="30">
        <v>4500</v>
      </c>
      <c r="F46" s="31"/>
      <c r="G46" s="31"/>
      <c r="H46" s="151">
        <v>9.48</v>
      </c>
      <c r="I46" s="151">
        <v>9.696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3840</v>
      </c>
      <c r="D47" s="30">
        <v>4998</v>
      </c>
      <c r="E47" s="30">
        <v>5000</v>
      </c>
      <c r="F47" s="31"/>
      <c r="G47" s="31"/>
      <c r="H47" s="151">
        <v>15.028</v>
      </c>
      <c r="I47" s="151">
        <v>13.564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1855</v>
      </c>
      <c r="D48" s="30">
        <v>2503</v>
      </c>
      <c r="E48" s="30">
        <v>2500</v>
      </c>
      <c r="F48" s="31"/>
      <c r="G48" s="31"/>
      <c r="H48" s="151">
        <v>7.463</v>
      </c>
      <c r="I48" s="151">
        <v>5.971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3195</v>
      </c>
      <c r="D49" s="30">
        <v>4683</v>
      </c>
      <c r="E49" s="30">
        <v>4300</v>
      </c>
      <c r="F49" s="31"/>
      <c r="G49" s="31"/>
      <c r="H49" s="151">
        <v>12</v>
      </c>
      <c r="I49" s="151">
        <v>11.145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27174</v>
      </c>
      <c r="D50" s="38">
        <v>34302</v>
      </c>
      <c r="E50" s="38">
        <v>33298</v>
      </c>
      <c r="F50" s="39">
        <v>97.07305696460848</v>
      </c>
      <c r="G50" s="40"/>
      <c r="H50" s="152">
        <v>95.894</v>
      </c>
      <c r="I50" s="153">
        <v>84.25599999999999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3869</v>
      </c>
      <c r="D52" s="38">
        <v>3869</v>
      </c>
      <c r="E52" s="38">
        <v>3869</v>
      </c>
      <c r="F52" s="39">
        <v>100</v>
      </c>
      <c r="G52" s="40"/>
      <c r="H52" s="152">
        <v>11.335</v>
      </c>
      <c r="I52" s="153">
        <v>11.335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13152</v>
      </c>
      <c r="D54" s="30">
        <v>16000</v>
      </c>
      <c r="E54" s="30">
        <v>17000</v>
      </c>
      <c r="F54" s="31"/>
      <c r="G54" s="31"/>
      <c r="H54" s="151">
        <v>24.487</v>
      </c>
      <c r="I54" s="151">
        <v>29.3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10681</v>
      </c>
      <c r="D55" s="30">
        <v>14156</v>
      </c>
      <c r="E55" s="30">
        <v>14000</v>
      </c>
      <c r="F55" s="31"/>
      <c r="G55" s="31"/>
      <c r="H55" s="151">
        <v>29.339</v>
      </c>
      <c r="I55" s="151">
        <v>29.728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8456</v>
      </c>
      <c r="D56" s="30">
        <v>9839</v>
      </c>
      <c r="E56" s="30">
        <v>9920</v>
      </c>
      <c r="F56" s="31"/>
      <c r="G56" s="31"/>
      <c r="H56" s="151">
        <v>21.987</v>
      </c>
      <c r="I56" s="151">
        <v>21.31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11048</v>
      </c>
      <c r="D57" s="30">
        <v>11240</v>
      </c>
      <c r="E57" s="30">
        <v>11240</v>
      </c>
      <c r="F57" s="31"/>
      <c r="G57" s="31"/>
      <c r="H57" s="151">
        <v>33.158</v>
      </c>
      <c r="I57" s="151">
        <v>29.341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26003</v>
      </c>
      <c r="D58" s="30">
        <v>27794</v>
      </c>
      <c r="E58" s="30">
        <v>26239</v>
      </c>
      <c r="F58" s="31"/>
      <c r="G58" s="31"/>
      <c r="H58" s="151">
        <v>69.934</v>
      </c>
      <c r="I58" s="151">
        <v>34.033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69340</v>
      </c>
      <c r="D59" s="38">
        <v>79029</v>
      </c>
      <c r="E59" s="38">
        <v>78399</v>
      </c>
      <c r="F59" s="39">
        <v>99.2028242796948</v>
      </c>
      <c r="G59" s="40"/>
      <c r="H59" s="152">
        <v>178.90499999999997</v>
      </c>
      <c r="I59" s="153">
        <v>143.712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43</v>
      </c>
      <c r="D61" s="30">
        <v>134</v>
      </c>
      <c r="E61" s="30">
        <v>134</v>
      </c>
      <c r="F61" s="31"/>
      <c r="G61" s="31"/>
      <c r="H61" s="151">
        <v>0.049</v>
      </c>
      <c r="I61" s="151">
        <v>0.234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316</v>
      </c>
      <c r="D62" s="30">
        <v>281</v>
      </c>
      <c r="E62" s="30">
        <v>256</v>
      </c>
      <c r="F62" s="31"/>
      <c r="G62" s="31"/>
      <c r="H62" s="151">
        <v>0.564</v>
      </c>
      <c r="I62" s="151">
        <v>0.46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367</v>
      </c>
      <c r="D63" s="30">
        <v>395</v>
      </c>
      <c r="E63" s="30">
        <v>395</v>
      </c>
      <c r="F63" s="31"/>
      <c r="G63" s="31"/>
      <c r="H63" s="151">
        <v>0.952</v>
      </c>
      <c r="I63" s="151">
        <v>0.592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726</v>
      </c>
      <c r="D64" s="38">
        <v>810</v>
      </c>
      <c r="E64" s="38">
        <v>785</v>
      </c>
      <c r="F64" s="39">
        <v>96.91358024691358</v>
      </c>
      <c r="G64" s="40"/>
      <c r="H64" s="152">
        <v>1.565</v>
      </c>
      <c r="I64" s="153">
        <v>1.286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331</v>
      </c>
      <c r="D66" s="38">
        <v>164</v>
      </c>
      <c r="E66" s="38">
        <v>158</v>
      </c>
      <c r="F66" s="39">
        <v>96.34146341463415</v>
      </c>
      <c r="G66" s="40"/>
      <c r="H66" s="152">
        <v>0.348</v>
      </c>
      <c r="I66" s="153">
        <v>0.19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14878</v>
      </c>
      <c r="D68" s="30">
        <v>16000</v>
      </c>
      <c r="E68" s="30">
        <v>16000</v>
      </c>
      <c r="F68" s="31"/>
      <c r="G68" s="31"/>
      <c r="H68" s="151">
        <v>60.973</v>
      </c>
      <c r="I68" s="151">
        <v>26.5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2591</v>
      </c>
      <c r="D69" s="30">
        <v>2500</v>
      </c>
      <c r="E69" s="30">
        <v>2500</v>
      </c>
      <c r="F69" s="31"/>
      <c r="G69" s="31"/>
      <c r="H69" s="151">
        <v>7.87</v>
      </c>
      <c r="I69" s="151">
        <v>2.5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17469</v>
      </c>
      <c r="D70" s="38">
        <v>18500</v>
      </c>
      <c r="E70" s="38">
        <v>18500</v>
      </c>
      <c r="F70" s="39">
        <v>100</v>
      </c>
      <c r="G70" s="40"/>
      <c r="H70" s="152">
        <v>68.843</v>
      </c>
      <c r="I70" s="153">
        <v>29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147</v>
      </c>
      <c r="D72" s="30">
        <v>189</v>
      </c>
      <c r="E72" s="30">
        <v>189</v>
      </c>
      <c r="F72" s="31"/>
      <c r="G72" s="31"/>
      <c r="H72" s="151">
        <v>0.275</v>
      </c>
      <c r="I72" s="151">
        <v>0.37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15305</v>
      </c>
      <c r="D73" s="30">
        <v>16544</v>
      </c>
      <c r="E73" s="30">
        <v>15800</v>
      </c>
      <c r="F73" s="31"/>
      <c r="G73" s="31"/>
      <c r="H73" s="151">
        <v>51.236</v>
      </c>
      <c r="I73" s="151">
        <v>55.489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6556</v>
      </c>
      <c r="D74" s="30">
        <v>8786</v>
      </c>
      <c r="E74" s="30">
        <v>9000</v>
      </c>
      <c r="F74" s="31"/>
      <c r="G74" s="31"/>
      <c r="H74" s="151">
        <v>26.626</v>
      </c>
      <c r="I74" s="151">
        <v>18.866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888</v>
      </c>
      <c r="D75" s="30">
        <v>1137</v>
      </c>
      <c r="E75" s="30">
        <v>1137</v>
      </c>
      <c r="F75" s="31"/>
      <c r="G75" s="31"/>
      <c r="H75" s="151">
        <v>1.434</v>
      </c>
      <c r="I75" s="151">
        <v>1.941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6117</v>
      </c>
      <c r="D76" s="30">
        <v>5978</v>
      </c>
      <c r="E76" s="30">
        <v>5980</v>
      </c>
      <c r="F76" s="31"/>
      <c r="G76" s="31"/>
      <c r="H76" s="151">
        <v>19.479</v>
      </c>
      <c r="I76" s="151">
        <v>20.17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1333</v>
      </c>
      <c r="D77" s="30">
        <v>1332</v>
      </c>
      <c r="E77" s="30">
        <v>1332</v>
      </c>
      <c r="F77" s="31"/>
      <c r="G77" s="31"/>
      <c r="H77" s="151">
        <v>5.5</v>
      </c>
      <c r="I77" s="151">
        <v>3.891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2094</v>
      </c>
      <c r="D78" s="30">
        <v>2242</v>
      </c>
      <c r="E78" s="30">
        <v>2250</v>
      </c>
      <c r="F78" s="31"/>
      <c r="G78" s="31"/>
      <c r="H78" s="151">
        <v>7.206</v>
      </c>
      <c r="I78" s="151">
        <v>4.977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18640</v>
      </c>
      <c r="D79" s="30">
        <v>22727</v>
      </c>
      <c r="E79" s="30">
        <v>25000</v>
      </c>
      <c r="F79" s="31"/>
      <c r="G79" s="31"/>
      <c r="H79" s="151">
        <v>69.688</v>
      </c>
      <c r="I79" s="151">
        <v>86.363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51080</v>
      </c>
      <c r="D80" s="38">
        <v>58935</v>
      </c>
      <c r="E80" s="38">
        <v>60688</v>
      </c>
      <c r="F80" s="39">
        <v>102.9744633918724</v>
      </c>
      <c r="G80" s="40"/>
      <c r="H80" s="152">
        <v>181.44400000000002</v>
      </c>
      <c r="I80" s="153">
        <v>192.067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51">
        <v>0.008</v>
      </c>
      <c r="I82" s="151">
        <v>0.008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1">
        <v>0.001</v>
      </c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52">
        <v>0.009000000000000001</v>
      </c>
      <c r="I84" s="153">
        <v>0.008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213091</v>
      </c>
      <c r="D87" s="53">
        <v>246085</v>
      </c>
      <c r="E87" s="53">
        <v>244111</v>
      </c>
      <c r="F87" s="54">
        <f>IF(D87&gt;0,100*E87/D87,0)</f>
        <v>99.19783814535629</v>
      </c>
      <c r="G87" s="40"/>
      <c r="H87" s="156">
        <v>649.0110000000001</v>
      </c>
      <c r="I87" s="157">
        <v>571.7660000000001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7614</v>
      </c>
      <c r="E9" s="30">
        <v>7700</v>
      </c>
      <c r="F9" s="31"/>
      <c r="G9" s="31"/>
      <c r="H9" s="151">
        <v>46.293</v>
      </c>
      <c r="I9" s="151">
        <v>48.357</v>
      </c>
      <c r="J9" s="151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2300</v>
      </c>
      <c r="E10" s="30">
        <v>2300</v>
      </c>
      <c r="F10" s="31"/>
      <c r="G10" s="31"/>
      <c r="H10" s="151">
        <v>14.318</v>
      </c>
      <c r="I10" s="151">
        <v>14.638</v>
      </c>
      <c r="J10" s="151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1962</v>
      </c>
      <c r="E11" s="30">
        <v>1970</v>
      </c>
      <c r="F11" s="31"/>
      <c r="G11" s="31"/>
      <c r="H11" s="151">
        <v>12.376</v>
      </c>
      <c r="I11" s="151">
        <v>11.792</v>
      </c>
      <c r="J11" s="151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5627</v>
      </c>
      <c r="E12" s="30">
        <v>5600</v>
      </c>
      <c r="F12" s="31"/>
      <c r="G12" s="31"/>
      <c r="H12" s="151">
        <v>30.715</v>
      </c>
      <c r="I12" s="151">
        <v>28.146</v>
      </c>
      <c r="J12" s="151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17503</v>
      </c>
      <c r="E13" s="38">
        <v>17570</v>
      </c>
      <c r="F13" s="39">
        <v>100.38279152145347</v>
      </c>
      <c r="G13" s="40"/>
      <c r="H13" s="152">
        <v>103.702</v>
      </c>
      <c r="I13" s="153">
        <v>102.93299999999999</v>
      </c>
      <c r="J13" s="153">
        <v>108.31700000000001</v>
      </c>
      <c r="K13" s="41">
        <v>105.23058688661558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f>IF(D15&gt;0,100*E15/D15,0)</f>
        <v>100</v>
      </c>
      <c r="G15" s="40"/>
      <c r="H15" s="152">
        <v>1.002</v>
      </c>
      <c r="I15" s="153">
        <v>1.183</v>
      </c>
      <c r="J15" s="153">
        <v>0.995</v>
      </c>
      <c r="K15" s="41">
        <v>84.10819949281488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2</v>
      </c>
      <c r="E19" s="30">
        <v>5</v>
      </c>
      <c r="F19" s="31"/>
      <c r="G19" s="31"/>
      <c r="H19" s="151">
        <v>0.004</v>
      </c>
      <c r="I19" s="151">
        <v>0.009</v>
      </c>
      <c r="J19" s="151">
        <v>0.024</v>
      </c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103</v>
      </c>
      <c r="F20" s="31"/>
      <c r="G20" s="31"/>
      <c r="H20" s="151">
        <v>0.294</v>
      </c>
      <c r="I20" s="151">
        <v>0.309</v>
      </c>
      <c r="J20" s="151">
        <v>0.33</v>
      </c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71</v>
      </c>
      <c r="E21" s="30">
        <v>72</v>
      </c>
      <c r="F21" s="31"/>
      <c r="G21" s="31"/>
      <c r="H21" s="151">
        <v>0.21</v>
      </c>
      <c r="I21" s="151">
        <v>0.227</v>
      </c>
      <c r="J21" s="151">
        <v>0.245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176</v>
      </c>
      <c r="E22" s="38">
        <v>180</v>
      </c>
      <c r="F22" s="39">
        <v>102.27272727272727</v>
      </c>
      <c r="G22" s="40"/>
      <c r="H22" s="152">
        <v>0.508</v>
      </c>
      <c r="I22" s="153">
        <v>0.545</v>
      </c>
      <c r="J22" s="153">
        <v>0.599</v>
      </c>
      <c r="K22" s="41">
        <v>109.90825688073393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13462</v>
      </c>
      <c r="E24" s="38">
        <v>15347</v>
      </c>
      <c r="F24" s="39">
        <v>114.00237706135789</v>
      </c>
      <c r="G24" s="40"/>
      <c r="H24" s="152">
        <v>149.705</v>
      </c>
      <c r="I24" s="153">
        <v>161.624</v>
      </c>
      <c r="J24" s="153">
        <v>177.603</v>
      </c>
      <c r="K24" s="41">
        <v>109.88652675345246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416</v>
      </c>
      <c r="E26" s="38">
        <v>360</v>
      </c>
      <c r="F26" s="39">
        <v>86.53846153846153</v>
      </c>
      <c r="G26" s="40"/>
      <c r="H26" s="152">
        <v>5.746</v>
      </c>
      <c r="I26" s="153">
        <v>4.831</v>
      </c>
      <c r="J26" s="153">
        <v>4.1</v>
      </c>
      <c r="K26" s="41">
        <v>84.86855723452699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63316</v>
      </c>
      <c r="E28" s="30">
        <v>70546</v>
      </c>
      <c r="F28" s="31"/>
      <c r="G28" s="31"/>
      <c r="H28" s="151">
        <v>846.753</v>
      </c>
      <c r="I28" s="151">
        <v>758.524</v>
      </c>
      <c r="J28" s="151">
        <v>829.621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1947</v>
      </c>
      <c r="E29" s="30">
        <v>2250</v>
      </c>
      <c r="F29" s="31"/>
      <c r="G29" s="31"/>
      <c r="H29" s="151">
        <v>27.09</v>
      </c>
      <c r="I29" s="151">
        <v>18.987</v>
      </c>
      <c r="J29" s="151">
        <v>23.4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15711</v>
      </c>
      <c r="F30" s="31"/>
      <c r="G30" s="31"/>
      <c r="H30" s="151">
        <v>204.061</v>
      </c>
      <c r="I30" s="151">
        <v>172.889</v>
      </c>
      <c r="J30" s="151">
        <v>170.777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80858</v>
      </c>
      <c r="E31" s="38">
        <v>88507</v>
      </c>
      <c r="F31" s="39">
        <v>109.45979371243415</v>
      </c>
      <c r="G31" s="40"/>
      <c r="H31" s="152">
        <v>1077.904</v>
      </c>
      <c r="I31" s="153">
        <v>950.4</v>
      </c>
      <c r="J31" s="153">
        <v>1023.798</v>
      </c>
      <c r="K31" s="41">
        <v>107.72285353535354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51">
        <v>0.765</v>
      </c>
      <c r="I33" s="151">
        <v>1.17</v>
      </c>
      <c r="J33" s="151">
        <v>1.1</v>
      </c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5545</v>
      </c>
      <c r="E34" s="30">
        <v>6000</v>
      </c>
      <c r="F34" s="31"/>
      <c r="G34" s="31"/>
      <c r="H34" s="151">
        <v>69.05</v>
      </c>
      <c r="I34" s="151">
        <v>58.096</v>
      </c>
      <c r="J34" s="151">
        <v>60</v>
      </c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31243</v>
      </c>
      <c r="E35" s="30">
        <v>34000</v>
      </c>
      <c r="F35" s="31"/>
      <c r="G35" s="31"/>
      <c r="H35" s="151">
        <v>295.363</v>
      </c>
      <c r="I35" s="151">
        <v>320.435</v>
      </c>
      <c r="J35" s="151">
        <v>270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112</v>
      </c>
      <c r="E36" s="30">
        <v>112</v>
      </c>
      <c r="F36" s="31"/>
      <c r="G36" s="31"/>
      <c r="H36" s="151">
        <v>1.068</v>
      </c>
      <c r="I36" s="151">
        <v>0.908</v>
      </c>
      <c r="J36" s="151">
        <v>0.908</v>
      </c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37073</v>
      </c>
      <c r="E37" s="38">
        <v>40282</v>
      </c>
      <c r="F37" s="39">
        <v>108.65589512583281</v>
      </c>
      <c r="G37" s="40"/>
      <c r="H37" s="152">
        <v>366.246</v>
      </c>
      <c r="I37" s="153">
        <v>380.60900000000004</v>
      </c>
      <c r="J37" s="153">
        <v>332.00800000000004</v>
      </c>
      <c r="K37" s="41">
        <v>87.23072759708782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138</v>
      </c>
      <c r="E39" s="38">
        <v>110</v>
      </c>
      <c r="F39" s="39">
        <v>79.71014492753623</v>
      </c>
      <c r="G39" s="40"/>
      <c r="H39" s="152">
        <v>0.732</v>
      </c>
      <c r="I39" s="153">
        <v>0.759</v>
      </c>
      <c r="J39" s="153">
        <v>0.605</v>
      </c>
      <c r="K39" s="41">
        <v>79.71014492753623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51">
        <v>18.07</v>
      </c>
      <c r="I41" s="151">
        <v>15.825</v>
      </c>
      <c r="J41" s="151">
        <v>4.759</v>
      </c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647</v>
      </c>
      <c r="E42" s="30">
        <v>661</v>
      </c>
      <c r="F42" s="31"/>
      <c r="G42" s="31"/>
      <c r="H42" s="151">
        <v>9.659</v>
      </c>
      <c r="I42" s="151">
        <v>7.748</v>
      </c>
      <c r="J42" s="151">
        <v>9.915</v>
      </c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69019</v>
      </c>
      <c r="F43" s="31"/>
      <c r="G43" s="31"/>
      <c r="H43" s="151">
        <v>522.588</v>
      </c>
      <c r="I43" s="151">
        <v>714.7</v>
      </c>
      <c r="J43" s="151">
        <v>855.836</v>
      </c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3380</v>
      </c>
      <c r="F44" s="31"/>
      <c r="G44" s="31"/>
      <c r="H44" s="151">
        <v>1.36</v>
      </c>
      <c r="I44" s="151">
        <v>23.952</v>
      </c>
      <c r="J44" s="151">
        <v>39.644</v>
      </c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17150</v>
      </c>
      <c r="F45" s="31"/>
      <c r="G45" s="31"/>
      <c r="H45" s="151">
        <v>211.887</v>
      </c>
      <c r="I45" s="151">
        <v>198.925</v>
      </c>
      <c r="J45" s="151">
        <v>214.752</v>
      </c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77</v>
      </c>
      <c r="F46" s="31"/>
      <c r="G46" s="31"/>
      <c r="H46" s="151">
        <v>0.88</v>
      </c>
      <c r="I46" s="151">
        <v>0.803</v>
      </c>
      <c r="J46" s="151">
        <v>0.847</v>
      </c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51">
        <v>0.792</v>
      </c>
      <c r="I47" s="151">
        <v>1.755</v>
      </c>
      <c r="J47" s="151">
        <v>1.645</v>
      </c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5297</v>
      </c>
      <c r="F48" s="31"/>
      <c r="G48" s="31"/>
      <c r="H48" s="151">
        <v>28.037</v>
      </c>
      <c r="I48" s="151">
        <v>47.602</v>
      </c>
      <c r="J48" s="151">
        <v>66.038</v>
      </c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14018</v>
      </c>
      <c r="F49" s="31"/>
      <c r="G49" s="31"/>
      <c r="H49" s="151">
        <v>147.288</v>
      </c>
      <c r="I49" s="151">
        <v>159.584</v>
      </c>
      <c r="J49" s="151">
        <v>198.986</v>
      </c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92327</v>
      </c>
      <c r="E50" s="38">
        <v>110155</v>
      </c>
      <c r="F50" s="39">
        <v>119.30962773619851</v>
      </c>
      <c r="G50" s="40"/>
      <c r="H50" s="152">
        <v>940.5610000000001</v>
      </c>
      <c r="I50" s="153">
        <v>1170.894</v>
      </c>
      <c r="J50" s="153">
        <v>1392.422</v>
      </c>
      <c r="K50" s="41">
        <v>118.91956060924389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4250</v>
      </c>
      <c r="E52" s="38">
        <v>4250</v>
      </c>
      <c r="F52" s="39">
        <v>100</v>
      </c>
      <c r="G52" s="40"/>
      <c r="H52" s="152">
        <v>59.062</v>
      </c>
      <c r="I52" s="153">
        <v>50.221</v>
      </c>
      <c r="J52" s="153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6442</v>
      </c>
      <c r="E54" s="30">
        <v>6500</v>
      </c>
      <c r="F54" s="31"/>
      <c r="G54" s="31"/>
      <c r="H54" s="151">
        <v>108</v>
      </c>
      <c r="I54" s="151">
        <v>90.188</v>
      </c>
      <c r="J54" s="151">
        <v>95.55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3553</v>
      </c>
      <c r="E55" s="30">
        <v>4029</v>
      </c>
      <c r="F55" s="31"/>
      <c r="G55" s="31"/>
      <c r="H55" s="151">
        <v>44.025</v>
      </c>
      <c r="I55" s="151">
        <v>40.875</v>
      </c>
      <c r="J55" s="151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51">
        <v>14.963</v>
      </c>
      <c r="I56" s="151">
        <v>9.408</v>
      </c>
      <c r="J56" s="151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2434</v>
      </c>
      <c r="E57" s="30">
        <v>2824</v>
      </c>
      <c r="F57" s="31"/>
      <c r="G57" s="31"/>
      <c r="H57" s="151">
        <v>30.22</v>
      </c>
      <c r="I57" s="151">
        <v>32.815</v>
      </c>
      <c r="J57" s="151">
        <v>36.712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5425</v>
      </c>
      <c r="F58" s="31"/>
      <c r="G58" s="31"/>
      <c r="H58" s="151">
        <v>64.735</v>
      </c>
      <c r="I58" s="151">
        <v>68.1</v>
      </c>
      <c r="J58" s="151">
        <v>61.031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18680</v>
      </c>
      <c r="E59" s="38">
        <v>19440</v>
      </c>
      <c r="F59" s="39">
        <v>104.06852248394004</v>
      </c>
      <c r="G59" s="40"/>
      <c r="H59" s="152">
        <v>261.943</v>
      </c>
      <c r="I59" s="153">
        <v>241.38599999999997</v>
      </c>
      <c r="J59" s="153">
        <v>247.44599999999997</v>
      </c>
      <c r="K59" s="41">
        <v>102.51050185180583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210</v>
      </c>
      <c r="E61" s="30">
        <v>80</v>
      </c>
      <c r="F61" s="31"/>
      <c r="G61" s="31"/>
      <c r="H61" s="151">
        <v>2.332</v>
      </c>
      <c r="I61" s="151">
        <v>2.299</v>
      </c>
      <c r="J61" s="151">
        <v>0.88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121</v>
      </c>
      <c r="F62" s="31"/>
      <c r="G62" s="31"/>
      <c r="H62" s="151">
        <v>0.501</v>
      </c>
      <c r="I62" s="151">
        <v>0.502</v>
      </c>
      <c r="J62" s="151">
        <v>0.475</v>
      </c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153</v>
      </c>
      <c r="F63" s="31"/>
      <c r="G63" s="31"/>
      <c r="H63" s="151">
        <v>2.822</v>
      </c>
      <c r="I63" s="151">
        <v>1.452</v>
      </c>
      <c r="J63" s="151">
        <v>2.29</v>
      </c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485</v>
      </c>
      <c r="E64" s="38">
        <v>354</v>
      </c>
      <c r="F64" s="39">
        <v>72.98969072164948</v>
      </c>
      <c r="G64" s="40"/>
      <c r="H64" s="152">
        <v>5.654999999999999</v>
      </c>
      <c r="I64" s="153">
        <v>4.253</v>
      </c>
      <c r="J64" s="153">
        <v>3.645</v>
      </c>
      <c r="K64" s="41">
        <v>85.70420879379262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114</v>
      </c>
      <c r="E66" s="38">
        <v>128</v>
      </c>
      <c r="F66" s="39">
        <v>112.28070175438596</v>
      </c>
      <c r="G66" s="40"/>
      <c r="H66" s="152">
        <v>1.172</v>
      </c>
      <c r="I66" s="153">
        <v>1.083</v>
      </c>
      <c r="J66" s="153">
        <v>1.15</v>
      </c>
      <c r="K66" s="41">
        <v>106.1865189289012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26134</v>
      </c>
      <c r="E68" s="30">
        <v>27000</v>
      </c>
      <c r="F68" s="31"/>
      <c r="G68" s="31"/>
      <c r="H68" s="151">
        <v>348.953</v>
      </c>
      <c r="I68" s="151">
        <v>362.27</v>
      </c>
      <c r="J68" s="151">
        <v>390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18022</v>
      </c>
      <c r="E69" s="30">
        <v>17500</v>
      </c>
      <c r="F69" s="31"/>
      <c r="G69" s="31"/>
      <c r="H69" s="151">
        <v>258.221</v>
      </c>
      <c r="I69" s="151">
        <v>271.826</v>
      </c>
      <c r="J69" s="151">
        <v>269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44156</v>
      </c>
      <c r="E70" s="38">
        <v>44500</v>
      </c>
      <c r="F70" s="39">
        <v>100.77905607391973</v>
      </c>
      <c r="G70" s="40"/>
      <c r="H70" s="152">
        <v>607.174</v>
      </c>
      <c r="I70" s="153">
        <v>634.096</v>
      </c>
      <c r="J70" s="153">
        <v>659</v>
      </c>
      <c r="K70" s="41">
        <v>103.92748101233883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8</v>
      </c>
      <c r="F72" s="31"/>
      <c r="G72" s="31"/>
      <c r="H72" s="151">
        <v>0.045</v>
      </c>
      <c r="I72" s="151">
        <v>0.061</v>
      </c>
      <c r="J72" s="151">
        <v>0.029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1837</v>
      </c>
      <c r="E73" s="30">
        <v>2196</v>
      </c>
      <c r="F73" s="31"/>
      <c r="G73" s="31"/>
      <c r="H73" s="151">
        <v>22.076</v>
      </c>
      <c r="I73" s="151">
        <v>22.361</v>
      </c>
      <c r="J73" s="151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1783</v>
      </c>
      <c r="E74" s="30">
        <v>2575</v>
      </c>
      <c r="F74" s="31"/>
      <c r="G74" s="31"/>
      <c r="H74" s="151">
        <v>35.882</v>
      </c>
      <c r="I74" s="151">
        <v>22.283</v>
      </c>
      <c r="J74" s="151">
        <v>25.71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2182</v>
      </c>
      <c r="E75" s="30">
        <v>1929</v>
      </c>
      <c r="F75" s="31"/>
      <c r="G75" s="31"/>
      <c r="H75" s="151">
        <v>23.156</v>
      </c>
      <c r="I75" s="151">
        <v>20.447</v>
      </c>
      <c r="J75" s="151">
        <v>19.769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198</v>
      </c>
      <c r="E76" s="30">
        <v>246</v>
      </c>
      <c r="F76" s="31"/>
      <c r="G76" s="31"/>
      <c r="H76" s="151">
        <v>1.7</v>
      </c>
      <c r="I76" s="151">
        <v>2.49</v>
      </c>
      <c r="J76" s="151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362</v>
      </c>
      <c r="E77" s="30">
        <v>758</v>
      </c>
      <c r="F77" s="31"/>
      <c r="G77" s="31"/>
      <c r="H77" s="151">
        <v>6.9</v>
      </c>
      <c r="I77" s="151">
        <v>5.068</v>
      </c>
      <c r="J77" s="151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256</v>
      </c>
      <c r="E78" s="30">
        <v>200</v>
      </c>
      <c r="F78" s="31"/>
      <c r="G78" s="31"/>
      <c r="H78" s="151">
        <v>1.123</v>
      </c>
      <c r="I78" s="151">
        <v>1.779</v>
      </c>
      <c r="J78" s="151">
        <v>1.2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7400</v>
      </c>
      <c r="F79" s="31"/>
      <c r="G79" s="31"/>
      <c r="H79" s="151">
        <v>101.789</v>
      </c>
      <c r="I79" s="151">
        <v>61.374</v>
      </c>
      <c r="J79" s="151">
        <v>95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11567</v>
      </c>
      <c r="E80" s="38">
        <v>15312</v>
      </c>
      <c r="F80" s="39">
        <v>132.37658857093456</v>
      </c>
      <c r="G80" s="40"/>
      <c r="H80" s="152">
        <v>192.671</v>
      </c>
      <c r="I80" s="153">
        <v>135.863</v>
      </c>
      <c r="J80" s="153">
        <v>181.707</v>
      </c>
      <c r="K80" s="41">
        <v>133.74281445279436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429</v>
      </c>
      <c r="E82" s="30">
        <v>429</v>
      </c>
      <c r="F82" s="31"/>
      <c r="G82" s="31"/>
      <c r="H82" s="151">
        <v>1.155</v>
      </c>
      <c r="I82" s="151">
        <v>1.195</v>
      </c>
      <c r="J82" s="151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284</v>
      </c>
      <c r="E83" s="30">
        <v>250</v>
      </c>
      <c r="F83" s="31"/>
      <c r="G83" s="31"/>
      <c r="H83" s="151">
        <v>0.707</v>
      </c>
      <c r="I83" s="151">
        <v>0.644</v>
      </c>
      <c r="J83" s="151">
        <v>0.6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713</v>
      </c>
      <c r="E84" s="38">
        <v>679</v>
      </c>
      <c r="F84" s="39">
        <v>95.23141654978963</v>
      </c>
      <c r="G84" s="40"/>
      <c r="H84" s="152">
        <v>1.862</v>
      </c>
      <c r="I84" s="153">
        <v>1.839</v>
      </c>
      <c r="J84" s="153">
        <v>1.795</v>
      </c>
      <c r="K84" s="41">
        <v>97.6073953235454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322373</v>
      </c>
      <c r="E87" s="53">
        <v>357629</v>
      </c>
      <c r="F87" s="54">
        <f>IF(D87&gt;0,100*E87/D87,0)</f>
        <v>110.93639976052584</v>
      </c>
      <c r="G87" s="40"/>
      <c r="H87" s="156">
        <v>3775.645</v>
      </c>
      <c r="I87" s="157">
        <v>3842.5190000000002</v>
      </c>
      <c r="J87" s="157">
        <v>4185.411</v>
      </c>
      <c r="K87" s="54">
        <f>IF(I87&gt;0,100*J87/I87,0)</f>
        <v>108.92362536138401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</v>
      </c>
      <c r="D9" s="30">
        <v>27</v>
      </c>
      <c r="E9" s="30">
        <v>32</v>
      </c>
      <c r="F9" s="31"/>
      <c r="G9" s="31"/>
      <c r="H9" s="151">
        <v>0.398</v>
      </c>
      <c r="I9" s="151">
        <v>0.429</v>
      </c>
      <c r="J9" s="151">
        <v>0.512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>
        <v>35</v>
      </c>
      <c r="D12" s="30">
        <v>35</v>
      </c>
      <c r="E12" s="30">
        <v>35</v>
      </c>
      <c r="F12" s="31"/>
      <c r="G12" s="31"/>
      <c r="H12" s="151">
        <v>0.585</v>
      </c>
      <c r="I12" s="151">
        <v>0.525</v>
      </c>
      <c r="J12" s="151">
        <v>0.595</v>
      </c>
      <c r="K12" s="32"/>
    </row>
    <row r="13" spans="1:11" s="42" customFormat="1" ht="11.25" customHeight="1">
      <c r="A13" s="36" t="s">
        <v>11</v>
      </c>
      <c r="B13" s="37"/>
      <c r="C13" s="38">
        <v>60</v>
      </c>
      <c r="D13" s="38">
        <v>62</v>
      </c>
      <c r="E13" s="38">
        <v>67</v>
      </c>
      <c r="F13" s="39">
        <v>108.06451612903226</v>
      </c>
      <c r="G13" s="40"/>
      <c r="H13" s="152">
        <v>0.983</v>
      </c>
      <c r="I13" s="153">
        <v>0.954</v>
      </c>
      <c r="J13" s="153">
        <v>1.107</v>
      </c>
      <c r="K13" s="41">
        <v>116.03773584905662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9</v>
      </c>
      <c r="E34" s="30">
        <v>9</v>
      </c>
      <c r="F34" s="31"/>
      <c r="G34" s="31"/>
      <c r="H34" s="151">
        <v>0.18</v>
      </c>
      <c r="I34" s="151">
        <v>0.18</v>
      </c>
      <c r="J34" s="151">
        <v>0.18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51">
        <v>0.05</v>
      </c>
      <c r="I36" s="151">
        <v>0.05</v>
      </c>
      <c r="J36" s="151">
        <v>0.05</v>
      </c>
      <c r="K36" s="32"/>
    </row>
    <row r="37" spans="1:11" s="42" customFormat="1" ht="11.25" customHeight="1">
      <c r="A37" s="36" t="s">
        <v>28</v>
      </c>
      <c r="B37" s="37"/>
      <c r="C37" s="38">
        <v>11</v>
      </c>
      <c r="D37" s="38">
        <v>11</v>
      </c>
      <c r="E37" s="38">
        <v>11</v>
      </c>
      <c r="F37" s="39">
        <v>100</v>
      </c>
      <c r="G37" s="40"/>
      <c r="H37" s="152">
        <v>0.22999999999999998</v>
      </c>
      <c r="I37" s="153">
        <v>0.22999999999999998</v>
      </c>
      <c r="J37" s="153">
        <v>0.22999999999999998</v>
      </c>
      <c r="K37" s="41"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209</v>
      </c>
      <c r="D39" s="38">
        <v>220</v>
      </c>
      <c r="E39" s="38">
        <v>200</v>
      </c>
      <c r="F39" s="39">
        <v>90.9090909090909</v>
      </c>
      <c r="G39" s="40"/>
      <c r="H39" s="152">
        <v>3.777</v>
      </c>
      <c r="I39" s="153">
        <v>4</v>
      </c>
      <c r="J39" s="153">
        <v>4.02</v>
      </c>
      <c r="K39" s="41">
        <v>100.49999999999999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944</v>
      </c>
      <c r="D66" s="38">
        <v>950</v>
      </c>
      <c r="E66" s="38">
        <v>900</v>
      </c>
      <c r="F66" s="39">
        <v>94.73684210526316</v>
      </c>
      <c r="G66" s="40"/>
      <c r="H66" s="152">
        <v>23.789</v>
      </c>
      <c r="I66" s="153">
        <v>30.24</v>
      </c>
      <c r="J66" s="153">
        <v>27</v>
      </c>
      <c r="K66" s="41">
        <v>89.28571428571429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47</v>
      </c>
      <c r="D72" s="30">
        <v>39</v>
      </c>
      <c r="E72" s="30">
        <v>39</v>
      </c>
      <c r="F72" s="31"/>
      <c r="G72" s="31"/>
      <c r="H72" s="151">
        <v>1</v>
      </c>
      <c r="I72" s="151">
        <v>0.813</v>
      </c>
      <c r="J72" s="151">
        <v>0.813</v>
      </c>
      <c r="K72" s="32"/>
    </row>
    <row r="73" spans="1:11" s="33" customFormat="1" ht="11.25" customHeight="1">
      <c r="A73" s="35" t="s">
        <v>56</v>
      </c>
      <c r="B73" s="29"/>
      <c r="C73" s="30">
        <v>540</v>
      </c>
      <c r="D73" s="30">
        <v>540</v>
      </c>
      <c r="E73" s="30">
        <v>550</v>
      </c>
      <c r="F73" s="31"/>
      <c r="G73" s="31"/>
      <c r="H73" s="151">
        <v>9.426</v>
      </c>
      <c r="I73" s="151">
        <v>12.96</v>
      </c>
      <c r="J73" s="151">
        <v>13.2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20</v>
      </c>
      <c r="D75" s="30">
        <v>70</v>
      </c>
      <c r="E75" s="30">
        <v>70</v>
      </c>
      <c r="F75" s="31"/>
      <c r="G75" s="31"/>
      <c r="H75" s="151">
        <v>0.718</v>
      </c>
      <c r="I75" s="151">
        <v>2.968</v>
      </c>
      <c r="J75" s="151">
        <v>2.771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51">
        <v>0.545</v>
      </c>
      <c r="I76" s="151">
        <v>0.75</v>
      </c>
      <c r="J76" s="151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170</v>
      </c>
      <c r="D78" s="30">
        <v>205</v>
      </c>
      <c r="E78" s="30">
        <v>200</v>
      </c>
      <c r="F78" s="31"/>
      <c r="G78" s="31"/>
      <c r="H78" s="151">
        <v>4.527</v>
      </c>
      <c r="I78" s="151">
        <v>5.535</v>
      </c>
      <c r="J78" s="151">
        <v>5.6</v>
      </c>
      <c r="K78" s="32"/>
    </row>
    <row r="79" spans="1:11" s="33" customFormat="1" ht="11.25" customHeight="1">
      <c r="A79" s="35" t="s">
        <v>62</v>
      </c>
      <c r="B79" s="29"/>
      <c r="C79" s="30">
        <v>116</v>
      </c>
      <c r="D79" s="30">
        <v>116</v>
      </c>
      <c r="E79" s="30">
        <v>200</v>
      </c>
      <c r="F79" s="31"/>
      <c r="G79" s="31"/>
      <c r="H79" s="151">
        <v>2.088</v>
      </c>
      <c r="I79" s="151">
        <v>2.088</v>
      </c>
      <c r="J79" s="151">
        <v>6</v>
      </c>
      <c r="K79" s="32"/>
    </row>
    <row r="80" spans="1:11" s="42" customFormat="1" ht="11.25" customHeight="1">
      <c r="A80" s="43" t="s">
        <v>63</v>
      </c>
      <c r="B80" s="37"/>
      <c r="C80" s="38">
        <v>923</v>
      </c>
      <c r="D80" s="38">
        <v>1000</v>
      </c>
      <c r="E80" s="38">
        <v>1089</v>
      </c>
      <c r="F80" s="39">
        <v>108.9</v>
      </c>
      <c r="G80" s="40"/>
      <c r="H80" s="152">
        <v>18.304000000000002</v>
      </c>
      <c r="I80" s="153">
        <v>25.114</v>
      </c>
      <c r="J80" s="153">
        <v>29.134</v>
      </c>
      <c r="K80" s="41">
        <v>116.00700804332244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651</v>
      </c>
      <c r="D82" s="30">
        <v>651</v>
      </c>
      <c r="E82" s="30">
        <v>651</v>
      </c>
      <c r="F82" s="31"/>
      <c r="G82" s="31"/>
      <c r="H82" s="151">
        <v>13.237</v>
      </c>
      <c r="I82" s="151">
        <v>13.237</v>
      </c>
      <c r="J82" s="151">
        <v>13.237</v>
      </c>
      <c r="K82" s="32"/>
    </row>
    <row r="83" spans="1:11" s="33" customFormat="1" ht="11.25" customHeight="1">
      <c r="A83" s="35" t="s">
        <v>65</v>
      </c>
      <c r="B83" s="29"/>
      <c r="C83" s="30">
        <v>849</v>
      </c>
      <c r="D83" s="30">
        <v>850</v>
      </c>
      <c r="E83" s="30">
        <v>800</v>
      </c>
      <c r="F83" s="31"/>
      <c r="G83" s="31"/>
      <c r="H83" s="151">
        <v>15.714</v>
      </c>
      <c r="I83" s="151">
        <v>15.7</v>
      </c>
      <c r="J83" s="151">
        <v>14.8</v>
      </c>
      <c r="K83" s="32"/>
    </row>
    <row r="84" spans="1:11" s="42" customFormat="1" ht="11.25" customHeight="1">
      <c r="A84" s="36" t="s">
        <v>66</v>
      </c>
      <c r="B84" s="37"/>
      <c r="C84" s="38">
        <v>1500</v>
      </c>
      <c r="D84" s="38">
        <v>1501</v>
      </c>
      <c r="E84" s="38">
        <v>1451</v>
      </c>
      <c r="F84" s="39">
        <v>96.6688874083944</v>
      </c>
      <c r="G84" s="40"/>
      <c r="H84" s="152">
        <v>28.951</v>
      </c>
      <c r="I84" s="153">
        <v>28.936999999999998</v>
      </c>
      <c r="J84" s="153">
        <v>28.037</v>
      </c>
      <c r="K84" s="41">
        <v>96.88979507205308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3647</v>
      </c>
      <c r="D87" s="53">
        <v>3744</v>
      </c>
      <c r="E87" s="53">
        <v>3718</v>
      </c>
      <c r="F87" s="54">
        <f>IF(D87&gt;0,100*E87/D87,0)</f>
        <v>99.30555555555556</v>
      </c>
      <c r="G87" s="40"/>
      <c r="H87" s="156">
        <v>76.034</v>
      </c>
      <c r="I87" s="157">
        <v>89.475</v>
      </c>
      <c r="J87" s="157">
        <v>89.52799999999999</v>
      </c>
      <c r="K87" s="54">
        <f>IF(I87&gt;0,100*J87/I87,0)</f>
        <v>100.05923442302318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467</v>
      </c>
      <c r="D9" s="30">
        <v>505</v>
      </c>
      <c r="E9" s="30">
        <v>530</v>
      </c>
      <c r="F9" s="31"/>
      <c r="G9" s="31"/>
      <c r="H9" s="151">
        <v>6.632</v>
      </c>
      <c r="I9" s="151">
        <v>7.575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79</v>
      </c>
      <c r="D10" s="30">
        <v>90</v>
      </c>
      <c r="E10" s="30">
        <v>95</v>
      </c>
      <c r="F10" s="31"/>
      <c r="G10" s="31"/>
      <c r="H10" s="151">
        <v>1.177</v>
      </c>
      <c r="I10" s="151">
        <v>1.597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90</v>
      </c>
      <c r="D11" s="30">
        <v>90</v>
      </c>
      <c r="E11" s="30">
        <v>90</v>
      </c>
      <c r="F11" s="31"/>
      <c r="G11" s="31"/>
      <c r="H11" s="151">
        <v>1.503</v>
      </c>
      <c r="I11" s="151">
        <v>1.305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667</v>
      </c>
      <c r="D12" s="30">
        <v>702</v>
      </c>
      <c r="E12" s="30">
        <v>700</v>
      </c>
      <c r="F12" s="31"/>
      <c r="G12" s="31"/>
      <c r="H12" s="151">
        <v>12.38</v>
      </c>
      <c r="I12" s="151">
        <v>12.958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1303</v>
      </c>
      <c r="D13" s="38">
        <v>1387</v>
      </c>
      <c r="E13" s="38">
        <v>1415</v>
      </c>
      <c r="F13" s="39">
        <f>IF(D13&gt;0,100*E13/D13,0)</f>
        <v>102.01874549387166</v>
      </c>
      <c r="G13" s="40"/>
      <c r="H13" s="152">
        <v>21.692</v>
      </c>
      <c r="I13" s="153">
        <v>23.435000000000002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51">
        <v>0.494</v>
      </c>
      <c r="I20" s="151">
        <v>0.55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51">
        <v>1.68</v>
      </c>
      <c r="I21" s="151">
        <v>1.84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52">
        <v>2.174</v>
      </c>
      <c r="I22" s="153">
        <v>2.39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51"/>
      <c r="I28" s="151">
        <v>0.045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1</v>
      </c>
      <c r="F31" s="39">
        <v>100</v>
      </c>
      <c r="G31" s="40"/>
      <c r="H31" s="152"/>
      <c r="I31" s="153">
        <v>0.045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99</v>
      </c>
      <c r="D33" s="30">
        <v>100</v>
      </c>
      <c r="E33" s="30">
        <v>100</v>
      </c>
      <c r="F33" s="31"/>
      <c r="G33" s="31"/>
      <c r="H33" s="151">
        <v>2.396</v>
      </c>
      <c r="I33" s="151">
        <v>2.4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11</v>
      </c>
      <c r="E34" s="30">
        <v>10</v>
      </c>
      <c r="F34" s="31"/>
      <c r="G34" s="31"/>
      <c r="H34" s="151">
        <v>0.264</v>
      </c>
      <c r="I34" s="151">
        <v>0.264</v>
      </c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51"/>
      <c r="I35" s="151">
        <v>0.09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16</v>
      </c>
      <c r="F36" s="31"/>
      <c r="G36" s="31"/>
      <c r="H36" s="151">
        <v>0.4</v>
      </c>
      <c r="I36" s="151">
        <v>0.4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132</v>
      </c>
      <c r="E37" s="38">
        <v>131</v>
      </c>
      <c r="F37" s="39">
        <v>99.24242424242425</v>
      </c>
      <c r="G37" s="40"/>
      <c r="H37" s="152">
        <v>3.06</v>
      </c>
      <c r="I37" s="153">
        <v>3.1539999999999995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1189</v>
      </c>
      <c r="D39" s="38">
        <v>1180</v>
      </c>
      <c r="E39" s="38">
        <v>1130</v>
      </c>
      <c r="F39" s="39">
        <v>95.76271186440678</v>
      </c>
      <c r="G39" s="40"/>
      <c r="H39" s="152">
        <v>38.268</v>
      </c>
      <c r="I39" s="153">
        <v>38.4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5</v>
      </c>
      <c r="E41" s="30"/>
      <c r="F41" s="31"/>
      <c r="G41" s="31"/>
      <c r="H41" s="151">
        <v>0.185</v>
      </c>
      <c r="I41" s="151">
        <v>0.151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5</v>
      </c>
      <c r="E50" s="38"/>
      <c r="F50" s="39"/>
      <c r="G50" s="40"/>
      <c r="H50" s="152">
        <v>0.185</v>
      </c>
      <c r="I50" s="153">
        <v>0.151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>
        <v>8</v>
      </c>
      <c r="D55" s="30">
        <v>10</v>
      </c>
      <c r="E55" s="30">
        <v>12</v>
      </c>
      <c r="F55" s="31"/>
      <c r="G55" s="31"/>
      <c r="H55" s="151">
        <v>0.24</v>
      </c>
      <c r="I55" s="151">
        <v>0.3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>
        <v>91</v>
      </c>
      <c r="E58" s="30">
        <v>92</v>
      </c>
      <c r="F58" s="31"/>
      <c r="G58" s="31"/>
      <c r="H58" s="151"/>
      <c r="I58" s="151">
        <v>3.458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8</v>
      </c>
      <c r="D59" s="38">
        <v>101</v>
      </c>
      <c r="E59" s="38">
        <v>104</v>
      </c>
      <c r="F59" s="39">
        <v>102.97029702970298</v>
      </c>
      <c r="G59" s="40"/>
      <c r="H59" s="152">
        <v>0.24</v>
      </c>
      <c r="I59" s="153">
        <v>3.758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198</v>
      </c>
      <c r="D61" s="30">
        <v>250</v>
      </c>
      <c r="E61" s="30">
        <v>250</v>
      </c>
      <c r="F61" s="31"/>
      <c r="G61" s="31"/>
      <c r="H61" s="151">
        <v>4.554</v>
      </c>
      <c r="I61" s="151">
        <v>7.5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221</v>
      </c>
      <c r="D62" s="30">
        <v>228</v>
      </c>
      <c r="E62" s="30">
        <v>228</v>
      </c>
      <c r="F62" s="31"/>
      <c r="G62" s="31"/>
      <c r="H62" s="151">
        <v>7.072</v>
      </c>
      <c r="I62" s="151">
        <v>8.026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773</v>
      </c>
      <c r="F63" s="31"/>
      <c r="G63" s="31"/>
      <c r="H63" s="151">
        <v>33.966</v>
      </c>
      <c r="I63" s="151">
        <v>39.151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1337</v>
      </c>
      <c r="D64" s="38">
        <v>1396</v>
      </c>
      <c r="E64" s="38">
        <v>1251</v>
      </c>
      <c r="F64" s="39">
        <v>89.61318051575931</v>
      </c>
      <c r="G64" s="40"/>
      <c r="H64" s="152">
        <v>45.592</v>
      </c>
      <c r="I64" s="153">
        <v>54.67700000000001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2323</v>
      </c>
      <c r="D66" s="38">
        <v>3120</v>
      </c>
      <c r="E66" s="38">
        <v>2365</v>
      </c>
      <c r="F66" s="39">
        <v>75.80128205128206</v>
      </c>
      <c r="G66" s="40"/>
      <c r="H66" s="152">
        <v>78.982</v>
      </c>
      <c r="I66" s="153">
        <v>117.375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283</v>
      </c>
      <c r="D72" s="30">
        <v>236</v>
      </c>
      <c r="E72" s="30">
        <v>236</v>
      </c>
      <c r="F72" s="31"/>
      <c r="G72" s="31"/>
      <c r="H72" s="151">
        <v>7.465</v>
      </c>
      <c r="I72" s="151">
        <v>7.368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1100</v>
      </c>
      <c r="D73" s="30">
        <v>1100</v>
      </c>
      <c r="E73" s="30">
        <v>969</v>
      </c>
      <c r="F73" s="31"/>
      <c r="G73" s="31"/>
      <c r="H73" s="151">
        <v>22.035</v>
      </c>
      <c r="I73" s="151">
        <v>38.5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89</v>
      </c>
      <c r="D74" s="30">
        <v>119</v>
      </c>
      <c r="E74" s="30">
        <v>100</v>
      </c>
      <c r="F74" s="31"/>
      <c r="G74" s="31"/>
      <c r="H74" s="151">
        <v>3.115</v>
      </c>
      <c r="I74" s="151">
        <v>3.532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47</v>
      </c>
      <c r="D75" s="30">
        <v>47</v>
      </c>
      <c r="E75" s="30">
        <v>40</v>
      </c>
      <c r="F75" s="31"/>
      <c r="G75" s="31"/>
      <c r="H75" s="151">
        <v>0.799</v>
      </c>
      <c r="I75" s="151">
        <v>0.799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237</v>
      </c>
      <c r="D76" s="30">
        <v>230</v>
      </c>
      <c r="E76" s="30">
        <v>230</v>
      </c>
      <c r="F76" s="31"/>
      <c r="G76" s="31"/>
      <c r="H76" s="151">
        <v>6.764</v>
      </c>
      <c r="I76" s="151">
        <v>6.5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51">
        <v>0.02</v>
      </c>
      <c r="I77" s="151">
        <v>0.02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155</v>
      </c>
      <c r="D78" s="30">
        <v>75</v>
      </c>
      <c r="E78" s="30">
        <v>80</v>
      </c>
      <c r="F78" s="31"/>
      <c r="G78" s="31"/>
      <c r="H78" s="151">
        <v>4.185</v>
      </c>
      <c r="I78" s="151">
        <v>2.1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3738</v>
      </c>
      <c r="D79" s="30">
        <v>3215</v>
      </c>
      <c r="E79" s="30">
        <v>3500</v>
      </c>
      <c r="F79" s="31"/>
      <c r="G79" s="31"/>
      <c r="H79" s="151">
        <v>112.14</v>
      </c>
      <c r="I79" s="151">
        <v>112.525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5650</v>
      </c>
      <c r="D80" s="38">
        <v>5023</v>
      </c>
      <c r="E80" s="38">
        <v>5156</v>
      </c>
      <c r="F80" s="39">
        <v>102.64782002787179</v>
      </c>
      <c r="G80" s="40"/>
      <c r="H80" s="152">
        <v>156.52300000000002</v>
      </c>
      <c r="I80" s="153">
        <v>171.34400000000002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680</v>
      </c>
      <c r="D82" s="30">
        <v>680</v>
      </c>
      <c r="E82" s="30">
        <v>680</v>
      </c>
      <c r="F82" s="31"/>
      <c r="G82" s="31"/>
      <c r="H82" s="151">
        <v>16.145</v>
      </c>
      <c r="I82" s="151">
        <v>16.145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1659</v>
      </c>
      <c r="D83" s="30">
        <v>1650</v>
      </c>
      <c r="E83" s="30">
        <v>1550</v>
      </c>
      <c r="F83" s="31"/>
      <c r="G83" s="31"/>
      <c r="H83" s="151">
        <v>29.814</v>
      </c>
      <c r="I83" s="151">
        <v>30.2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2339</v>
      </c>
      <c r="D84" s="38">
        <v>2330</v>
      </c>
      <c r="E84" s="38">
        <v>2230</v>
      </c>
      <c r="F84" s="39">
        <v>95.70815450643777</v>
      </c>
      <c r="G84" s="40"/>
      <c r="H84" s="152">
        <v>45.959</v>
      </c>
      <c r="I84" s="153">
        <v>46.345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14386</v>
      </c>
      <c r="D87" s="53">
        <v>14780</v>
      </c>
      <c r="E87" s="53">
        <v>13888</v>
      </c>
      <c r="F87" s="54">
        <f>IF(D87&gt;0,100*E87/D87,0)</f>
        <v>93.96481732070366</v>
      </c>
      <c r="G87" s="40"/>
      <c r="H87" s="156">
        <v>392.675</v>
      </c>
      <c r="I87" s="157">
        <v>461.07400000000007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52"/>
      <c r="I66" s="153">
        <v>0.02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2335</v>
      </c>
      <c r="F73" s="31"/>
      <c r="G73" s="31"/>
      <c r="H73" s="151">
        <v>186.801</v>
      </c>
      <c r="I73" s="151">
        <v>211.711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40</v>
      </c>
      <c r="F74" s="31"/>
      <c r="G74" s="31"/>
      <c r="H74" s="151">
        <v>0.18</v>
      </c>
      <c r="I74" s="151">
        <v>1.2</v>
      </c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/>
      <c r="F76" s="31"/>
      <c r="G76" s="31"/>
      <c r="H76" s="151">
        <v>0.09</v>
      </c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6000</v>
      </c>
      <c r="F79" s="31"/>
      <c r="G79" s="31"/>
      <c r="H79" s="151">
        <v>512.27</v>
      </c>
      <c r="I79" s="151">
        <v>332.51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8375</v>
      </c>
      <c r="F80" s="39">
        <v>128.33282255593014</v>
      </c>
      <c r="G80" s="40"/>
      <c r="H80" s="152">
        <v>699.341</v>
      </c>
      <c r="I80" s="153">
        <v>545.421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8375</v>
      </c>
      <c r="F87" s="54">
        <f>IF(D87&gt;0,100*E87/D87,0)</f>
        <v>128.3131607170216</v>
      </c>
      <c r="G87" s="40"/>
      <c r="H87" s="156">
        <v>699.341</v>
      </c>
      <c r="I87" s="157">
        <v>545.441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2" zoomScaleSheetLayoutView="9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40</v>
      </c>
      <c r="F66" s="39">
        <v>80</v>
      </c>
      <c r="G66" s="40"/>
      <c r="H66" s="152">
        <v>0.134</v>
      </c>
      <c r="I66" s="153">
        <v>0.105</v>
      </c>
      <c r="J66" s="153">
        <v>0.088</v>
      </c>
      <c r="K66" s="41">
        <v>83.8095238095238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13775</v>
      </c>
      <c r="E73" s="30">
        <v>14264</v>
      </c>
      <c r="F73" s="31"/>
      <c r="G73" s="31"/>
      <c r="H73" s="151">
        <v>39.341</v>
      </c>
      <c r="I73" s="151">
        <v>35.664</v>
      </c>
      <c r="J73" s="151">
        <v>42.246</v>
      </c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4577</v>
      </c>
      <c r="F74" s="31"/>
      <c r="G74" s="31"/>
      <c r="H74" s="151">
        <v>13.723</v>
      </c>
      <c r="I74" s="151">
        <v>15.352</v>
      </c>
      <c r="J74" s="151">
        <v>14.323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/>
      <c r="I75" s="151"/>
      <c r="J75" s="151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393</v>
      </c>
      <c r="E76" s="30">
        <v>439</v>
      </c>
      <c r="F76" s="31"/>
      <c r="G76" s="31"/>
      <c r="H76" s="151">
        <v>0.657</v>
      </c>
      <c r="I76" s="151">
        <v>0.792</v>
      </c>
      <c r="J76" s="151">
        <v>0.904</v>
      </c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4592</v>
      </c>
      <c r="E77" s="30">
        <v>4704</v>
      </c>
      <c r="F77" s="31"/>
      <c r="G77" s="31"/>
      <c r="H77" s="151">
        <v>13.233</v>
      </c>
      <c r="I77" s="151">
        <v>13.689</v>
      </c>
      <c r="J77" s="151">
        <v>14.536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41930</v>
      </c>
      <c r="F79" s="31"/>
      <c r="G79" s="31"/>
      <c r="H79" s="151">
        <v>131.459</v>
      </c>
      <c r="I79" s="151">
        <v>128.86</v>
      </c>
      <c r="J79" s="151">
        <v>137.325</v>
      </c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65071</v>
      </c>
      <c r="E80" s="38">
        <v>65914</v>
      </c>
      <c r="F80" s="39">
        <v>101.29550798358716</v>
      </c>
      <c r="G80" s="40"/>
      <c r="H80" s="152">
        <v>198.413</v>
      </c>
      <c r="I80" s="153">
        <v>194.35700000000003</v>
      </c>
      <c r="J80" s="153">
        <v>209.334</v>
      </c>
      <c r="K80" s="41">
        <v>107.70592260633781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65121</v>
      </c>
      <c r="E87" s="53">
        <v>65954</v>
      </c>
      <c r="F87" s="54">
        <f>IF(D87&gt;0,100*E87/D87,0)</f>
        <v>101.27915726109858</v>
      </c>
      <c r="G87" s="40"/>
      <c r="H87" s="156">
        <v>198.547</v>
      </c>
      <c r="I87" s="157">
        <v>194.46200000000002</v>
      </c>
      <c r="J87" s="157">
        <v>209.422</v>
      </c>
      <c r="K87" s="54">
        <f>IF(I87&gt;0,100*J87/I87,0)</f>
        <v>107.69301971593421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239</v>
      </c>
      <c r="D9" s="30">
        <v>219</v>
      </c>
      <c r="E9" s="30">
        <v>220</v>
      </c>
      <c r="F9" s="31"/>
      <c r="G9" s="31"/>
      <c r="H9" s="151">
        <v>8.114</v>
      </c>
      <c r="I9" s="151">
        <v>9.026</v>
      </c>
      <c r="J9" s="151">
        <v>7.04</v>
      </c>
      <c r="K9" s="32"/>
    </row>
    <row r="10" spans="1:11" s="33" customFormat="1" ht="11.25" customHeight="1">
      <c r="A10" s="35" t="s">
        <v>8</v>
      </c>
      <c r="B10" s="29"/>
      <c r="C10" s="30">
        <v>129</v>
      </c>
      <c r="D10" s="30">
        <v>120</v>
      </c>
      <c r="E10" s="30">
        <v>120</v>
      </c>
      <c r="F10" s="31"/>
      <c r="G10" s="31"/>
      <c r="H10" s="151">
        <v>3.812</v>
      </c>
      <c r="I10" s="151">
        <v>3.88</v>
      </c>
      <c r="J10" s="151">
        <v>3.965</v>
      </c>
      <c r="K10" s="32"/>
    </row>
    <row r="11" spans="1:11" s="33" customFormat="1" ht="11.25" customHeight="1">
      <c r="A11" s="28" t="s">
        <v>9</v>
      </c>
      <c r="B11" s="29"/>
      <c r="C11" s="30">
        <v>149</v>
      </c>
      <c r="D11" s="30">
        <v>145</v>
      </c>
      <c r="E11" s="30">
        <v>145</v>
      </c>
      <c r="F11" s="31"/>
      <c r="G11" s="31"/>
      <c r="H11" s="151">
        <v>3.736</v>
      </c>
      <c r="I11" s="151">
        <v>4.29</v>
      </c>
      <c r="J11" s="151">
        <v>4.248</v>
      </c>
      <c r="K11" s="32"/>
    </row>
    <row r="12" spans="1:11" s="33" customFormat="1" ht="11.25" customHeight="1">
      <c r="A12" s="35" t="s">
        <v>10</v>
      </c>
      <c r="B12" s="29"/>
      <c r="C12" s="30">
        <v>269</v>
      </c>
      <c r="D12" s="30">
        <v>259</v>
      </c>
      <c r="E12" s="30">
        <v>259</v>
      </c>
      <c r="F12" s="31"/>
      <c r="G12" s="31"/>
      <c r="H12" s="151">
        <v>9.262</v>
      </c>
      <c r="I12" s="151">
        <v>8.741</v>
      </c>
      <c r="J12" s="151">
        <v>8.7</v>
      </c>
      <c r="K12" s="32"/>
    </row>
    <row r="13" spans="1:11" s="42" customFormat="1" ht="11.25" customHeight="1">
      <c r="A13" s="36" t="s">
        <v>11</v>
      </c>
      <c r="B13" s="37"/>
      <c r="C13" s="38">
        <v>786</v>
      </c>
      <c r="D13" s="38">
        <v>743</v>
      </c>
      <c r="E13" s="38">
        <v>744</v>
      </c>
      <c r="F13" s="39">
        <v>100.13458950201884</v>
      </c>
      <c r="G13" s="40"/>
      <c r="H13" s="152">
        <v>24.924</v>
      </c>
      <c r="I13" s="153">
        <v>25.936999999999998</v>
      </c>
      <c r="J13" s="153">
        <v>23.953</v>
      </c>
      <c r="K13" s="41">
        <v>92.35069591702973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70</v>
      </c>
      <c r="D15" s="38">
        <v>73</v>
      </c>
      <c r="E15" s="38">
        <v>75</v>
      </c>
      <c r="F15" s="39">
        <v>102.73972602739725</v>
      </c>
      <c r="G15" s="40"/>
      <c r="H15" s="152">
        <v>1.442</v>
      </c>
      <c r="I15" s="153">
        <v>1.545</v>
      </c>
      <c r="J15" s="153">
        <v>1.1</v>
      </c>
      <c r="K15" s="41">
        <v>71.19741100323625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11</v>
      </c>
      <c r="D17" s="38">
        <v>7</v>
      </c>
      <c r="E17" s="38">
        <v>1</v>
      </c>
      <c r="F17" s="39">
        <v>14.285714285714286</v>
      </c>
      <c r="G17" s="40"/>
      <c r="H17" s="152">
        <v>0.251</v>
      </c>
      <c r="I17" s="153">
        <v>0.482</v>
      </c>
      <c r="J17" s="153">
        <v>0.069</v>
      </c>
      <c r="K17" s="41">
        <v>14.315352697095436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1">
        <v>2.756</v>
      </c>
      <c r="I19" s="151">
        <v>2.537</v>
      </c>
      <c r="J19" s="151">
        <v>2.544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124</v>
      </c>
      <c r="E20" s="30">
        <v>125</v>
      </c>
      <c r="F20" s="31"/>
      <c r="G20" s="31"/>
      <c r="H20" s="151">
        <v>3.438</v>
      </c>
      <c r="I20" s="151">
        <v>2.723</v>
      </c>
      <c r="J20" s="151">
        <v>3.125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>
        <v>166</v>
      </c>
      <c r="E21" s="30">
        <v>166</v>
      </c>
      <c r="F21" s="31"/>
      <c r="G21" s="31"/>
      <c r="H21" s="151">
        <v>4.201</v>
      </c>
      <c r="I21" s="151">
        <v>3.792</v>
      </c>
      <c r="J21" s="151">
        <v>3.984</v>
      </c>
      <c r="K21" s="32"/>
    </row>
    <row r="22" spans="1:11" s="42" customFormat="1" ht="11.25" customHeight="1">
      <c r="A22" s="36" t="s">
        <v>17</v>
      </c>
      <c r="B22" s="37"/>
      <c r="C22" s="38">
        <v>397</v>
      </c>
      <c r="D22" s="38">
        <v>396</v>
      </c>
      <c r="E22" s="38">
        <v>397</v>
      </c>
      <c r="F22" s="39">
        <v>100.25252525252525</v>
      </c>
      <c r="G22" s="40"/>
      <c r="H22" s="152">
        <v>10.395</v>
      </c>
      <c r="I22" s="153">
        <v>9.052</v>
      </c>
      <c r="J22" s="153">
        <v>9.653</v>
      </c>
      <c r="K22" s="41">
        <v>106.63941670349095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509</v>
      </c>
      <c r="D24" s="38">
        <v>466</v>
      </c>
      <c r="E24" s="38">
        <v>368</v>
      </c>
      <c r="F24" s="39">
        <v>78.96995708154506</v>
      </c>
      <c r="G24" s="40"/>
      <c r="H24" s="152">
        <v>10.622</v>
      </c>
      <c r="I24" s="153">
        <v>9.834</v>
      </c>
      <c r="J24" s="153">
        <v>7.481</v>
      </c>
      <c r="K24" s="41">
        <v>76.0728086231442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103</v>
      </c>
      <c r="D26" s="38">
        <v>107</v>
      </c>
      <c r="E26" s="38">
        <v>105</v>
      </c>
      <c r="F26" s="39">
        <v>98.13084112149532</v>
      </c>
      <c r="G26" s="40"/>
      <c r="H26" s="152">
        <v>2.635</v>
      </c>
      <c r="I26" s="153">
        <v>4.602</v>
      </c>
      <c r="J26" s="153">
        <v>2.8</v>
      </c>
      <c r="K26" s="41">
        <v>60.843111690569316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2</v>
      </c>
      <c r="E28" s="30">
        <v>3</v>
      </c>
      <c r="F28" s="31"/>
      <c r="G28" s="31"/>
      <c r="H28" s="151">
        <v>0.12</v>
      </c>
      <c r="I28" s="151">
        <v>0.06</v>
      </c>
      <c r="J28" s="151">
        <v>0.06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51">
        <v>0.015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9</v>
      </c>
      <c r="D30" s="30">
        <v>6</v>
      </c>
      <c r="E30" s="30">
        <v>14</v>
      </c>
      <c r="F30" s="31"/>
      <c r="G30" s="31"/>
      <c r="H30" s="151">
        <v>0.226</v>
      </c>
      <c r="I30" s="151">
        <v>0.176</v>
      </c>
      <c r="J30" s="151">
        <v>0.42</v>
      </c>
      <c r="K30" s="32"/>
    </row>
    <row r="31" spans="1:11" s="42" customFormat="1" ht="11.25" customHeight="1">
      <c r="A31" s="43" t="s">
        <v>23</v>
      </c>
      <c r="B31" s="37"/>
      <c r="C31" s="38">
        <v>14</v>
      </c>
      <c r="D31" s="38">
        <v>8</v>
      </c>
      <c r="E31" s="38">
        <v>17</v>
      </c>
      <c r="F31" s="39">
        <v>212.5</v>
      </c>
      <c r="G31" s="40"/>
      <c r="H31" s="152">
        <v>0.361</v>
      </c>
      <c r="I31" s="153">
        <v>0.236</v>
      </c>
      <c r="J31" s="153">
        <v>0.48</v>
      </c>
      <c r="K31" s="41">
        <v>203.38983050847457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302</v>
      </c>
      <c r="D33" s="30">
        <v>255</v>
      </c>
      <c r="E33" s="30">
        <v>210</v>
      </c>
      <c r="F33" s="31"/>
      <c r="G33" s="31"/>
      <c r="H33" s="151">
        <v>8.186</v>
      </c>
      <c r="I33" s="151">
        <v>6.137</v>
      </c>
      <c r="J33" s="151">
        <v>5.73</v>
      </c>
      <c r="K33" s="32"/>
    </row>
    <row r="34" spans="1:11" s="33" customFormat="1" ht="11.25" customHeight="1">
      <c r="A34" s="35" t="s">
        <v>25</v>
      </c>
      <c r="B34" s="29"/>
      <c r="C34" s="30">
        <v>143</v>
      </c>
      <c r="D34" s="30">
        <v>184</v>
      </c>
      <c r="E34" s="30">
        <v>180</v>
      </c>
      <c r="F34" s="31"/>
      <c r="G34" s="31"/>
      <c r="H34" s="151">
        <v>3.479</v>
      </c>
      <c r="I34" s="151">
        <v>4.493</v>
      </c>
      <c r="J34" s="151">
        <v>4.4</v>
      </c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93</v>
      </c>
      <c r="E35" s="30">
        <v>80</v>
      </c>
      <c r="F35" s="31"/>
      <c r="G35" s="31"/>
      <c r="H35" s="151">
        <v>2.54</v>
      </c>
      <c r="I35" s="151">
        <v>2.283</v>
      </c>
      <c r="J35" s="151">
        <v>2</v>
      </c>
      <c r="K35" s="32"/>
    </row>
    <row r="36" spans="1:11" s="33" customFormat="1" ht="11.25" customHeight="1">
      <c r="A36" s="35" t="s">
        <v>27</v>
      </c>
      <c r="B36" s="29"/>
      <c r="C36" s="30">
        <v>323</v>
      </c>
      <c r="D36" s="30">
        <v>298</v>
      </c>
      <c r="E36" s="30">
        <v>298</v>
      </c>
      <c r="F36" s="31"/>
      <c r="G36" s="31"/>
      <c r="H36" s="151">
        <v>8.065</v>
      </c>
      <c r="I36" s="151">
        <v>7.45</v>
      </c>
      <c r="J36" s="151">
        <v>7.45</v>
      </c>
      <c r="K36" s="32"/>
    </row>
    <row r="37" spans="1:11" s="42" customFormat="1" ht="11.25" customHeight="1">
      <c r="A37" s="36" t="s">
        <v>28</v>
      </c>
      <c r="B37" s="37"/>
      <c r="C37" s="38">
        <v>871</v>
      </c>
      <c r="D37" s="38">
        <v>830</v>
      </c>
      <c r="E37" s="38">
        <v>768</v>
      </c>
      <c r="F37" s="39">
        <v>92.53012048192771</v>
      </c>
      <c r="G37" s="40"/>
      <c r="H37" s="152">
        <v>22.269999999999996</v>
      </c>
      <c r="I37" s="153">
        <v>20.363</v>
      </c>
      <c r="J37" s="153">
        <v>19.580000000000002</v>
      </c>
      <c r="K37" s="41">
        <v>96.15479055149046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127</v>
      </c>
      <c r="E39" s="38">
        <v>120</v>
      </c>
      <c r="F39" s="39">
        <v>94.48818897637796</v>
      </c>
      <c r="G39" s="40"/>
      <c r="H39" s="152">
        <v>3.057</v>
      </c>
      <c r="I39" s="153">
        <v>3.247</v>
      </c>
      <c r="J39" s="153">
        <v>3</v>
      </c>
      <c r="K39" s="41">
        <v>92.39297813366184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7</v>
      </c>
      <c r="E41" s="30">
        <v>5</v>
      </c>
      <c r="F41" s="31"/>
      <c r="G41" s="31"/>
      <c r="H41" s="151">
        <v>0.224</v>
      </c>
      <c r="I41" s="151">
        <v>0.203</v>
      </c>
      <c r="J41" s="151">
        <v>0.151</v>
      </c>
      <c r="K41" s="32"/>
    </row>
    <row r="42" spans="1:11" s="33" customFormat="1" ht="11.25" customHeight="1">
      <c r="A42" s="35" t="s">
        <v>31</v>
      </c>
      <c r="B42" s="29"/>
      <c r="C42" s="30">
        <v>55</v>
      </c>
      <c r="D42" s="30">
        <v>60</v>
      </c>
      <c r="E42" s="30">
        <v>65</v>
      </c>
      <c r="F42" s="31"/>
      <c r="G42" s="31"/>
      <c r="H42" s="151">
        <v>1.65</v>
      </c>
      <c r="I42" s="151">
        <v>2.121</v>
      </c>
      <c r="J42" s="151">
        <v>2.274</v>
      </c>
      <c r="K42" s="32"/>
    </row>
    <row r="43" spans="1:11" s="33" customFormat="1" ht="11.25" customHeight="1">
      <c r="A43" s="35" t="s">
        <v>32</v>
      </c>
      <c r="B43" s="29"/>
      <c r="C43" s="30">
        <v>46</v>
      </c>
      <c r="D43" s="30">
        <v>45</v>
      </c>
      <c r="E43" s="30">
        <v>3</v>
      </c>
      <c r="F43" s="31"/>
      <c r="G43" s="31"/>
      <c r="H43" s="151">
        <v>1.288</v>
      </c>
      <c r="I43" s="151">
        <v>0.908</v>
      </c>
      <c r="J43" s="151">
        <v>0.078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3</v>
      </c>
      <c r="E44" s="30">
        <v>3</v>
      </c>
      <c r="F44" s="31"/>
      <c r="G44" s="31"/>
      <c r="H44" s="151">
        <v>0.18</v>
      </c>
      <c r="I44" s="151">
        <v>0.174</v>
      </c>
      <c r="J44" s="151">
        <v>0.124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28</v>
      </c>
      <c r="E45" s="30">
        <v>20</v>
      </c>
      <c r="F45" s="31"/>
      <c r="G45" s="31"/>
      <c r="H45" s="151">
        <v>1.024</v>
      </c>
      <c r="I45" s="151">
        <v>0.932</v>
      </c>
      <c r="J45" s="151">
        <v>0.658</v>
      </c>
      <c r="K45" s="32"/>
    </row>
    <row r="46" spans="1:11" s="33" customFormat="1" ht="11.25" customHeight="1">
      <c r="A46" s="35" t="s">
        <v>35</v>
      </c>
      <c r="B46" s="29"/>
      <c r="C46" s="30">
        <v>68</v>
      </c>
      <c r="D46" s="30">
        <v>64</v>
      </c>
      <c r="E46" s="30">
        <v>54</v>
      </c>
      <c r="F46" s="31"/>
      <c r="G46" s="31"/>
      <c r="H46" s="151">
        <v>2.72</v>
      </c>
      <c r="I46" s="151">
        <v>2.56</v>
      </c>
      <c r="J46" s="151">
        <v>1.944</v>
      </c>
      <c r="K46" s="32"/>
    </row>
    <row r="47" spans="1:11" s="33" customFormat="1" ht="11.25" customHeight="1">
      <c r="A47" s="35" t="s">
        <v>36</v>
      </c>
      <c r="B47" s="29"/>
      <c r="C47" s="30">
        <v>160</v>
      </c>
      <c r="D47" s="30">
        <v>168</v>
      </c>
      <c r="E47" s="30">
        <v>151</v>
      </c>
      <c r="F47" s="31"/>
      <c r="G47" s="31"/>
      <c r="H47" s="151">
        <v>4.917</v>
      </c>
      <c r="I47" s="151">
        <v>5.88</v>
      </c>
      <c r="J47" s="151">
        <v>5.285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23</v>
      </c>
      <c r="E48" s="30">
        <v>14</v>
      </c>
      <c r="F48" s="31"/>
      <c r="G48" s="31"/>
      <c r="H48" s="151">
        <v>1.2</v>
      </c>
      <c r="I48" s="151">
        <v>0.875</v>
      </c>
      <c r="J48" s="151">
        <v>0.54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4</v>
      </c>
      <c r="F49" s="31"/>
      <c r="G49" s="31"/>
      <c r="H49" s="151">
        <v>0.036</v>
      </c>
      <c r="I49" s="151">
        <v>0.036</v>
      </c>
      <c r="J49" s="151">
        <v>0.144</v>
      </c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399</v>
      </c>
      <c r="E50" s="38">
        <v>319</v>
      </c>
      <c r="F50" s="39">
        <v>79.9498746867168</v>
      </c>
      <c r="G50" s="40"/>
      <c r="H50" s="152">
        <v>13.238999999999999</v>
      </c>
      <c r="I50" s="153">
        <v>13.688999999999998</v>
      </c>
      <c r="J50" s="153">
        <v>11.197999999999999</v>
      </c>
      <c r="K50" s="41">
        <v>81.8029074439331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48</v>
      </c>
      <c r="E52" s="38">
        <v>48</v>
      </c>
      <c r="F52" s="39">
        <v>100</v>
      </c>
      <c r="G52" s="40"/>
      <c r="H52" s="152">
        <v>0.741</v>
      </c>
      <c r="I52" s="153">
        <v>1.185</v>
      </c>
      <c r="J52" s="153">
        <v>1.185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1650</v>
      </c>
      <c r="D54" s="30">
        <v>1341</v>
      </c>
      <c r="E54" s="30">
        <v>1680</v>
      </c>
      <c r="F54" s="31"/>
      <c r="G54" s="31"/>
      <c r="H54" s="151">
        <v>74.25</v>
      </c>
      <c r="I54" s="151">
        <v>61.686</v>
      </c>
      <c r="J54" s="151">
        <v>70.56</v>
      </c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/>
      <c r="E55" s="30">
        <v>4</v>
      </c>
      <c r="F55" s="31"/>
      <c r="G55" s="31"/>
      <c r="H55" s="151">
        <v>0.075</v>
      </c>
      <c r="I55" s="151"/>
      <c r="J55" s="151">
        <v>0.112</v>
      </c>
      <c r="K55" s="32"/>
    </row>
    <row r="56" spans="1:11" s="33" customFormat="1" ht="11.25" customHeight="1">
      <c r="A56" s="35" t="s">
        <v>43</v>
      </c>
      <c r="B56" s="29"/>
      <c r="C56" s="30">
        <v>18</v>
      </c>
      <c r="D56" s="30"/>
      <c r="E56" s="30">
        <v>6</v>
      </c>
      <c r="F56" s="31"/>
      <c r="G56" s="31"/>
      <c r="H56" s="151">
        <v>0.25</v>
      </c>
      <c r="I56" s="151"/>
      <c r="J56" s="151">
        <v>0.099</v>
      </c>
      <c r="K56" s="32"/>
    </row>
    <row r="57" spans="1:11" s="33" customFormat="1" ht="11.25" customHeight="1">
      <c r="A57" s="35" t="s">
        <v>44</v>
      </c>
      <c r="B57" s="29"/>
      <c r="C57" s="30">
        <v>2</v>
      </c>
      <c r="D57" s="30">
        <v>1</v>
      </c>
      <c r="E57" s="30">
        <v>1</v>
      </c>
      <c r="F57" s="31"/>
      <c r="G57" s="31"/>
      <c r="H57" s="151">
        <v>0.03</v>
      </c>
      <c r="I57" s="151">
        <v>0.01</v>
      </c>
      <c r="J57" s="151">
        <v>0.01</v>
      </c>
      <c r="K57" s="32"/>
    </row>
    <row r="58" spans="1:11" s="33" customFormat="1" ht="11.25" customHeight="1">
      <c r="A58" s="35" t="s">
        <v>45</v>
      </c>
      <c r="B58" s="29"/>
      <c r="C58" s="30">
        <v>22</v>
      </c>
      <c r="D58" s="30">
        <v>14</v>
      </c>
      <c r="E58" s="30">
        <v>14</v>
      </c>
      <c r="F58" s="31"/>
      <c r="G58" s="31"/>
      <c r="H58" s="151">
        <v>0.462</v>
      </c>
      <c r="I58" s="151">
        <v>0.364</v>
      </c>
      <c r="J58" s="151">
        <v>0.35</v>
      </c>
      <c r="K58" s="32"/>
    </row>
    <row r="59" spans="1:11" s="42" customFormat="1" ht="11.25" customHeight="1">
      <c r="A59" s="36" t="s">
        <v>46</v>
      </c>
      <c r="B59" s="37"/>
      <c r="C59" s="38">
        <v>1695</v>
      </c>
      <c r="D59" s="38">
        <v>1356</v>
      </c>
      <c r="E59" s="38">
        <v>1705</v>
      </c>
      <c r="F59" s="39">
        <v>125.73746312684366</v>
      </c>
      <c r="G59" s="40"/>
      <c r="H59" s="152">
        <v>75.06700000000001</v>
      </c>
      <c r="I59" s="153">
        <v>62.059999999999995</v>
      </c>
      <c r="J59" s="153">
        <v>71.131</v>
      </c>
      <c r="K59" s="41">
        <v>114.6165001611344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1122</v>
      </c>
      <c r="D61" s="30">
        <v>1165</v>
      </c>
      <c r="E61" s="30">
        <v>1180</v>
      </c>
      <c r="F61" s="31"/>
      <c r="G61" s="31"/>
      <c r="H61" s="151">
        <v>34.63</v>
      </c>
      <c r="I61" s="151">
        <v>31.77</v>
      </c>
      <c r="J61" s="151">
        <v>35.4</v>
      </c>
      <c r="K61" s="32"/>
    </row>
    <row r="62" spans="1:11" s="33" customFormat="1" ht="11.25" customHeight="1">
      <c r="A62" s="35" t="s">
        <v>48</v>
      </c>
      <c r="B62" s="29"/>
      <c r="C62" s="30">
        <v>454</v>
      </c>
      <c r="D62" s="30">
        <v>379</v>
      </c>
      <c r="E62" s="30">
        <v>379</v>
      </c>
      <c r="F62" s="31"/>
      <c r="G62" s="31"/>
      <c r="H62" s="151">
        <v>10.145</v>
      </c>
      <c r="I62" s="151">
        <v>8.093</v>
      </c>
      <c r="J62" s="151">
        <v>9.15</v>
      </c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436</v>
      </c>
      <c r="E63" s="30">
        <v>435</v>
      </c>
      <c r="F63" s="31"/>
      <c r="G63" s="31"/>
      <c r="H63" s="151">
        <v>21.055</v>
      </c>
      <c r="I63" s="151">
        <v>19.71</v>
      </c>
      <c r="J63" s="151">
        <v>19.531</v>
      </c>
      <c r="K63" s="32"/>
    </row>
    <row r="64" spans="1:11" s="42" customFormat="1" ht="11.25" customHeight="1">
      <c r="A64" s="36" t="s">
        <v>50</v>
      </c>
      <c r="B64" s="37"/>
      <c r="C64" s="38">
        <v>2014</v>
      </c>
      <c r="D64" s="38">
        <v>1980</v>
      </c>
      <c r="E64" s="38">
        <v>1994</v>
      </c>
      <c r="F64" s="39">
        <v>100.70707070707071</v>
      </c>
      <c r="G64" s="40"/>
      <c r="H64" s="152">
        <v>65.83000000000001</v>
      </c>
      <c r="I64" s="153">
        <v>59.573</v>
      </c>
      <c r="J64" s="153">
        <v>64.08099999999999</v>
      </c>
      <c r="K64" s="41">
        <v>107.5671864770953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15632</v>
      </c>
      <c r="D66" s="38">
        <v>15895</v>
      </c>
      <c r="E66" s="38">
        <v>15953</v>
      </c>
      <c r="F66" s="39">
        <v>100.36489462094998</v>
      </c>
      <c r="G66" s="40"/>
      <c r="H66" s="152">
        <v>453.099</v>
      </c>
      <c r="I66" s="153">
        <v>422.517</v>
      </c>
      <c r="J66" s="153">
        <v>430.459</v>
      </c>
      <c r="K66" s="41">
        <v>101.87968768120574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>
        <v>5</v>
      </c>
      <c r="E68" s="30">
        <v>4</v>
      </c>
      <c r="F68" s="31"/>
      <c r="G68" s="31"/>
      <c r="H68" s="151">
        <v>0.2</v>
      </c>
      <c r="I68" s="151">
        <v>0.125</v>
      </c>
      <c r="J68" s="151">
        <v>0.11</v>
      </c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</v>
      </c>
      <c r="E69" s="30"/>
      <c r="F69" s="31"/>
      <c r="G69" s="31"/>
      <c r="H69" s="151">
        <v>0.075</v>
      </c>
      <c r="I69" s="151">
        <v>0.03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>
        <v>6</v>
      </c>
      <c r="E70" s="38">
        <v>4</v>
      </c>
      <c r="F70" s="39">
        <v>66.66666666666667</v>
      </c>
      <c r="G70" s="40"/>
      <c r="H70" s="152">
        <v>0.275</v>
      </c>
      <c r="I70" s="153">
        <v>0.155</v>
      </c>
      <c r="J70" s="153">
        <v>0.11</v>
      </c>
      <c r="K70" s="41">
        <v>70.96774193548387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7191</v>
      </c>
      <c r="D72" s="30">
        <v>5914</v>
      </c>
      <c r="E72" s="30">
        <v>7420</v>
      </c>
      <c r="F72" s="31"/>
      <c r="G72" s="31"/>
      <c r="H72" s="151">
        <v>158.298</v>
      </c>
      <c r="I72" s="151">
        <v>130.271</v>
      </c>
      <c r="J72" s="151">
        <v>194.675</v>
      </c>
      <c r="K72" s="32"/>
    </row>
    <row r="73" spans="1:11" s="33" customFormat="1" ht="11.25" customHeight="1">
      <c r="A73" s="35" t="s">
        <v>56</v>
      </c>
      <c r="B73" s="29"/>
      <c r="C73" s="30">
        <v>87</v>
      </c>
      <c r="D73" s="30">
        <v>96</v>
      </c>
      <c r="E73" s="30">
        <v>96</v>
      </c>
      <c r="F73" s="31"/>
      <c r="G73" s="31"/>
      <c r="H73" s="151">
        <v>2.08</v>
      </c>
      <c r="I73" s="151">
        <v>3.1</v>
      </c>
      <c r="J73" s="151">
        <v>3.1</v>
      </c>
      <c r="K73" s="32"/>
    </row>
    <row r="74" spans="1:11" s="33" customFormat="1" ht="11.25" customHeight="1">
      <c r="A74" s="35" t="s">
        <v>57</v>
      </c>
      <c r="B74" s="29"/>
      <c r="C74" s="30">
        <v>239</v>
      </c>
      <c r="D74" s="30">
        <v>15</v>
      </c>
      <c r="E74" s="30">
        <v>18</v>
      </c>
      <c r="F74" s="31"/>
      <c r="G74" s="31"/>
      <c r="H74" s="151">
        <v>5.975</v>
      </c>
      <c r="I74" s="151">
        <v>0.375</v>
      </c>
      <c r="J74" s="151">
        <v>0.435</v>
      </c>
      <c r="K74" s="32"/>
    </row>
    <row r="75" spans="1:11" s="33" customFormat="1" ht="11.25" customHeight="1">
      <c r="A75" s="35" t="s">
        <v>58</v>
      </c>
      <c r="B75" s="29"/>
      <c r="C75" s="30">
        <v>3158</v>
      </c>
      <c r="D75" s="30">
        <v>3517</v>
      </c>
      <c r="E75" s="30">
        <v>3516</v>
      </c>
      <c r="F75" s="31"/>
      <c r="G75" s="31"/>
      <c r="H75" s="151">
        <v>95.808</v>
      </c>
      <c r="I75" s="151">
        <v>122.976</v>
      </c>
      <c r="J75" s="151">
        <v>122.976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235</v>
      </c>
      <c r="E76" s="30">
        <v>235</v>
      </c>
      <c r="F76" s="31"/>
      <c r="G76" s="31"/>
      <c r="H76" s="151">
        <v>5.199</v>
      </c>
      <c r="I76" s="151">
        <v>5.2</v>
      </c>
      <c r="J76" s="151">
        <v>5.2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31</v>
      </c>
      <c r="E77" s="30">
        <v>31</v>
      </c>
      <c r="F77" s="31"/>
      <c r="G77" s="31"/>
      <c r="H77" s="151">
        <v>0.943</v>
      </c>
      <c r="I77" s="151">
        <v>0.713</v>
      </c>
      <c r="J77" s="151">
        <v>0.663</v>
      </c>
      <c r="K77" s="32"/>
    </row>
    <row r="78" spans="1:11" s="33" customFormat="1" ht="11.25" customHeight="1">
      <c r="A78" s="35" t="s">
        <v>61</v>
      </c>
      <c r="B78" s="29"/>
      <c r="C78" s="30">
        <v>223</v>
      </c>
      <c r="D78" s="30">
        <v>208</v>
      </c>
      <c r="E78" s="30">
        <v>208</v>
      </c>
      <c r="F78" s="31"/>
      <c r="G78" s="31"/>
      <c r="H78" s="151">
        <v>5.766</v>
      </c>
      <c r="I78" s="151">
        <v>5.376</v>
      </c>
      <c r="J78" s="151">
        <v>5.408</v>
      </c>
      <c r="K78" s="32"/>
    </row>
    <row r="79" spans="1:11" s="33" customFormat="1" ht="11.25" customHeight="1">
      <c r="A79" s="35" t="s">
        <v>62</v>
      </c>
      <c r="B79" s="29"/>
      <c r="C79" s="30">
        <v>105</v>
      </c>
      <c r="D79" s="30">
        <v>28</v>
      </c>
      <c r="E79" s="30">
        <v>30</v>
      </c>
      <c r="F79" s="31"/>
      <c r="G79" s="31"/>
      <c r="H79" s="151">
        <v>3.744</v>
      </c>
      <c r="I79" s="151">
        <v>0.651</v>
      </c>
      <c r="J79" s="151">
        <v>0.75</v>
      </c>
      <c r="K79" s="32"/>
    </row>
    <row r="80" spans="1:11" s="42" customFormat="1" ht="11.25" customHeight="1">
      <c r="A80" s="43" t="s">
        <v>63</v>
      </c>
      <c r="B80" s="37"/>
      <c r="C80" s="38">
        <v>11279</v>
      </c>
      <c r="D80" s="38">
        <v>10044</v>
      </c>
      <c r="E80" s="38">
        <v>11554</v>
      </c>
      <c r="F80" s="39">
        <v>115.03385105535644</v>
      </c>
      <c r="G80" s="40"/>
      <c r="H80" s="152">
        <v>277.81300000000005</v>
      </c>
      <c r="I80" s="153">
        <v>268.662</v>
      </c>
      <c r="J80" s="153">
        <v>333.20700000000005</v>
      </c>
      <c r="K80" s="41">
        <v>124.02461084931998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222</v>
      </c>
      <c r="D82" s="30">
        <v>486</v>
      </c>
      <c r="E82" s="30">
        <v>486</v>
      </c>
      <c r="F82" s="31"/>
      <c r="G82" s="31"/>
      <c r="H82" s="151">
        <v>7.462</v>
      </c>
      <c r="I82" s="151">
        <v>17.451</v>
      </c>
      <c r="J82" s="151">
        <v>17.451</v>
      </c>
      <c r="K82" s="32"/>
    </row>
    <row r="83" spans="1:11" s="33" customFormat="1" ht="11.25" customHeight="1">
      <c r="A83" s="35" t="s">
        <v>65</v>
      </c>
      <c r="B83" s="29"/>
      <c r="C83" s="30">
        <v>331</v>
      </c>
      <c r="D83" s="30">
        <v>703</v>
      </c>
      <c r="E83" s="30">
        <v>703</v>
      </c>
      <c r="F83" s="31"/>
      <c r="G83" s="31"/>
      <c r="H83" s="151">
        <v>6.629</v>
      </c>
      <c r="I83" s="151">
        <v>14.08</v>
      </c>
      <c r="J83" s="151">
        <v>14.1</v>
      </c>
      <c r="K83" s="32"/>
    </row>
    <row r="84" spans="1:11" s="42" customFormat="1" ht="11.25" customHeight="1">
      <c r="A84" s="36" t="s">
        <v>66</v>
      </c>
      <c r="B84" s="37"/>
      <c r="C84" s="38">
        <v>553</v>
      </c>
      <c r="D84" s="38">
        <v>1189</v>
      </c>
      <c r="E84" s="38">
        <v>1189</v>
      </c>
      <c r="F84" s="39">
        <v>100</v>
      </c>
      <c r="G84" s="40"/>
      <c r="H84" s="152">
        <v>14.091</v>
      </c>
      <c r="I84" s="153">
        <v>31.531</v>
      </c>
      <c r="J84" s="153">
        <v>31.551000000000002</v>
      </c>
      <c r="K84" s="41">
        <v>100.0634296406711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34508</v>
      </c>
      <c r="D87" s="53">
        <v>33674</v>
      </c>
      <c r="E87" s="53">
        <v>35361</v>
      </c>
      <c r="F87" s="54">
        <f>IF(D87&gt;0,100*E87/D87,0)</f>
        <v>105.00979984557819</v>
      </c>
      <c r="G87" s="40"/>
      <c r="H87" s="156">
        <v>976.112</v>
      </c>
      <c r="I87" s="157">
        <v>934.6699999999998</v>
      </c>
      <c r="J87" s="157">
        <v>1011.0380000000001</v>
      </c>
      <c r="K87" s="54">
        <f>IF(I87&gt;0,100*J87/I87,0)</f>
        <v>108.17058427038424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125</v>
      </c>
      <c r="D9" s="30">
        <v>12</v>
      </c>
      <c r="E9" s="30">
        <v>12</v>
      </c>
      <c r="F9" s="31"/>
      <c r="G9" s="31"/>
      <c r="H9" s="151">
        <v>1.416</v>
      </c>
      <c r="I9" s="151">
        <v>0.84</v>
      </c>
      <c r="J9" s="151">
        <v>0.84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5</v>
      </c>
      <c r="E10" s="30">
        <v>5</v>
      </c>
      <c r="F10" s="31"/>
      <c r="G10" s="31"/>
      <c r="H10" s="151">
        <v>0.35</v>
      </c>
      <c r="I10" s="151">
        <v>0.35</v>
      </c>
      <c r="J10" s="151">
        <v>0.35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51">
        <v>0.339</v>
      </c>
      <c r="I11" s="151">
        <v>0.28</v>
      </c>
      <c r="J11" s="151">
        <v>0.28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8</v>
      </c>
      <c r="F12" s="31"/>
      <c r="G12" s="31"/>
      <c r="H12" s="151">
        <v>1.38</v>
      </c>
      <c r="I12" s="151">
        <v>0.949</v>
      </c>
      <c r="J12" s="151">
        <v>0.949</v>
      </c>
      <c r="K12" s="32"/>
    </row>
    <row r="13" spans="1:11" s="42" customFormat="1" ht="11.25" customHeight="1">
      <c r="A13" s="36" t="s">
        <v>11</v>
      </c>
      <c r="B13" s="37"/>
      <c r="C13" s="38">
        <v>147</v>
      </c>
      <c r="D13" s="38">
        <v>31</v>
      </c>
      <c r="E13" s="38">
        <v>29</v>
      </c>
      <c r="F13" s="39">
        <v>93.54838709677419</v>
      </c>
      <c r="G13" s="40"/>
      <c r="H13" s="152">
        <v>3.485</v>
      </c>
      <c r="I13" s="153">
        <v>2.419</v>
      </c>
      <c r="J13" s="153">
        <v>2.419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52">
        <v>0.071</v>
      </c>
      <c r="I17" s="153">
        <v>0.071</v>
      </c>
      <c r="J17" s="153">
        <v>0.071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0.05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51">
        <v>0.212</v>
      </c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51">
        <v>0.203</v>
      </c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52">
        <v>0.465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51">
        <v>0.14</v>
      </c>
      <c r="I28" s="151">
        <v>0.14</v>
      </c>
      <c r="J28" s="151">
        <v>0.14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51">
        <v>0.183</v>
      </c>
      <c r="I29" s="151">
        <v>0.182</v>
      </c>
      <c r="J29" s="151">
        <v>0.248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52">
        <v>0.323</v>
      </c>
      <c r="I31" s="153">
        <v>0.322</v>
      </c>
      <c r="J31" s="153">
        <v>0.388</v>
      </c>
      <c r="K31" s="41">
        <v>120.4968944099379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30</v>
      </c>
      <c r="F33" s="31"/>
      <c r="G33" s="31"/>
      <c r="H33" s="151">
        <v>1.495</v>
      </c>
      <c r="I33" s="151">
        <v>1.5</v>
      </c>
      <c r="J33" s="151">
        <v>1.3</v>
      </c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>
        <v>27</v>
      </c>
      <c r="F34" s="31"/>
      <c r="G34" s="31"/>
      <c r="H34" s="151">
        <v>1.031</v>
      </c>
      <c r="I34" s="151">
        <v>1</v>
      </c>
      <c r="J34" s="151">
        <v>0.9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7</v>
      </c>
      <c r="F36" s="31"/>
      <c r="G36" s="31"/>
      <c r="H36" s="151">
        <v>0.233</v>
      </c>
      <c r="I36" s="151">
        <v>0.223</v>
      </c>
      <c r="J36" s="151">
        <v>0.233</v>
      </c>
      <c r="K36" s="32"/>
    </row>
    <row r="37" spans="1:11" s="42" customFormat="1" ht="11.25" customHeight="1">
      <c r="A37" s="36" t="s">
        <v>28</v>
      </c>
      <c r="B37" s="37"/>
      <c r="C37" s="38">
        <v>62</v>
      </c>
      <c r="D37" s="38">
        <v>64</v>
      </c>
      <c r="E37" s="38">
        <v>64</v>
      </c>
      <c r="F37" s="39">
        <v>100</v>
      </c>
      <c r="G37" s="40"/>
      <c r="H37" s="152">
        <v>2.759</v>
      </c>
      <c r="I37" s="153">
        <v>2.723</v>
      </c>
      <c r="J37" s="153">
        <v>2.4330000000000003</v>
      </c>
      <c r="K37" s="41">
        <v>89.34998163789939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84</v>
      </c>
      <c r="D39" s="38">
        <v>80</v>
      </c>
      <c r="E39" s="38">
        <v>90</v>
      </c>
      <c r="F39" s="39">
        <v>112.5</v>
      </c>
      <c r="G39" s="40"/>
      <c r="H39" s="152">
        <v>2.022</v>
      </c>
      <c r="I39" s="153">
        <v>1.93</v>
      </c>
      <c r="J39" s="153">
        <v>2.13</v>
      </c>
      <c r="K39" s="41">
        <v>110.36269430051814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2">
        <v>0.094</v>
      </c>
      <c r="I52" s="153">
        <v>0.094</v>
      </c>
      <c r="J52" s="153">
        <v>0.094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145</v>
      </c>
      <c r="D61" s="30">
        <v>145</v>
      </c>
      <c r="E61" s="30">
        <v>110</v>
      </c>
      <c r="F61" s="31"/>
      <c r="G61" s="31"/>
      <c r="H61" s="151">
        <v>13.05</v>
      </c>
      <c r="I61" s="151">
        <v>18.85</v>
      </c>
      <c r="J61" s="151">
        <v>13.2</v>
      </c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91</v>
      </c>
      <c r="E62" s="30">
        <v>91</v>
      </c>
      <c r="F62" s="31"/>
      <c r="G62" s="31"/>
      <c r="H62" s="151">
        <v>2.744</v>
      </c>
      <c r="I62" s="151">
        <v>2.867</v>
      </c>
      <c r="J62" s="151">
        <v>2.867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51">
        <v>0.857</v>
      </c>
      <c r="I63" s="151">
        <v>0.857</v>
      </c>
      <c r="J63" s="151">
        <v>0.722</v>
      </c>
      <c r="K63" s="32"/>
    </row>
    <row r="64" spans="1:11" s="42" customFormat="1" ht="11.25" customHeight="1">
      <c r="A64" s="36" t="s">
        <v>50</v>
      </c>
      <c r="B64" s="37"/>
      <c r="C64" s="38">
        <v>255</v>
      </c>
      <c r="D64" s="38">
        <v>255</v>
      </c>
      <c r="E64" s="38">
        <v>220</v>
      </c>
      <c r="F64" s="39">
        <v>86.27450980392157</v>
      </c>
      <c r="G64" s="40"/>
      <c r="H64" s="152">
        <v>16.651</v>
      </c>
      <c r="I64" s="153">
        <v>22.574</v>
      </c>
      <c r="J64" s="153">
        <v>16.789</v>
      </c>
      <c r="K64" s="41">
        <v>74.37317267653052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959</v>
      </c>
      <c r="E66" s="38">
        <v>915</v>
      </c>
      <c r="F66" s="39">
        <v>95.4118873826903</v>
      </c>
      <c r="G66" s="40"/>
      <c r="H66" s="152">
        <v>110.219</v>
      </c>
      <c r="I66" s="153">
        <v>120.509</v>
      </c>
      <c r="J66" s="153">
        <v>103.395</v>
      </c>
      <c r="K66" s="41">
        <v>85.79857106108257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7058</v>
      </c>
      <c r="D72" s="30">
        <v>6730</v>
      </c>
      <c r="E72" s="30">
        <v>6730</v>
      </c>
      <c r="F72" s="31"/>
      <c r="G72" s="31"/>
      <c r="H72" s="151">
        <v>637.603</v>
      </c>
      <c r="I72" s="151">
        <v>586.56</v>
      </c>
      <c r="J72" s="151">
        <v>568.57</v>
      </c>
      <c r="K72" s="32"/>
    </row>
    <row r="73" spans="1:11" s="33" customFormat="1" ht="11.25" customHeight="1">
      <c r="A73" s="35" t="s">
        <v>56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51">
        <v>10.985</v>
      </c>
      <c r="I73" s="151">
        <v>10.985</v>
      </c>
      <c r="J73" s="151">
        <v>10.985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1643</v>
      </c>
      <c r="D75" s="30">
        <v>1625</v>
      </c>
      <c r="E75" s="30">
        <v>1653</v>
      </c>
      <c r="F75" s="31"/>
      <c r="G75" s="31"/>
      <c r="H75" s="151">
        <v>145.078</v>
      </c>
      <c r="I75" s="151">
        <v>166.445</v>
      </c>
      <c r="J75" s="151">
        <v>169.3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15</v>
      </c>
      <c r="F76" s="31"/>
      <c r="G76" s="31"/>
      <c r="H76" s="151">
        <v>0.3</v>
      </c>
      <c r="I76" s="151">
        <v>0.3</v>
      </c>
      <c r="J76" s="151">
        <v>0.35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>
        <v>366</v>
      </c>
      <c r="D78" s="30">
        <v>350</v>
      </c>
      <c r="E78" s="30">
        <v>340</v>
      </c>
      <c r="F78" s="31"/>
      <c r="G78" s="31"/>
      <c r="H78" s="151">
        <v>22.407</v>
      </c>
      <c r="I78" s="151">
        <v>24.5</v>
      </c>
      <c r="J78" s="151">
        <v>23.8</v>
      </c>
      <c r="K78" s="32"/>
    </row>
    <row r="79" spans="1:11" s="33" customFormat="1" ht="11.25" customHeight="1">
      <c r="A79" s="35" t="s">
        <v>62</v>
      </c>
      <c r="B79" s="29"/>
      <c r="C79" s="30">
        <v>62</v>
      </c>
      <c r="D79" s="30">
        <v>62</v>
      </c>
      <c r="E79" s="30">
        <v>30</v>
      </c>
      <c r="F79" s="31"/>
      <c r="G79" s="31"/>
      <c r="H79" s="151">
        <v>6.025</v>
      </c>
      <c r="I79" s="151">
        <v>2.5</v>
      </c>
      <c r="J79" s="151">
        <v>1.5</v>
      </c>
      <c r="K79" s="32"/>
    </row>
    <row r="80" spans="1:11" s="42" customFormat="1" ht="11.25" customHeight="1">
      <c r="A80" s="43" t="s">
        <v>63</v>
      </c>
      <c r="B80" s="37"/>
      <c r="C80" s="38">
        <v>9483</v>
      </c>
      <c r="D80" s="38">
        <v>9121</v>
      </c>
      <c r="E80" s="38">
        <v>9112</v>
      </c>
      <c r="F80" s="39">
        <v>99.90132660892446</v>
      </c>
      <c r="G80" s="40"/>
      <c r="H80" s="152">
        <v>822.3979999999999</v>
      </c>
      <c r="I80" s="153">
        <v>791.29</v>
      </c>
      <c r="J80" s="153">
        <v>774.505</v>
      </c>
      <c r="K80" s="41">
        <v>97.87878021964136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265</v>
      </c>
      <c r="D82" s="30">
        <v>265</v>
      </c>
      <c r="E82" s="30">
        <v>264</v>
      </c>
      <c r="F82" s="31"/>
      <c r="G82" s="31"/>
      <c r="H82" s="151">
        <v>27.671</v>
      </c>
      <c r="I82" s="151">
        <v>27.671</v>
      </c>
      <c r="J82" s="151">
        <v>27.671</v>
      </c>
      <c r="K82" s="32"/>
    </row>
    <row r="83" spans="1:11" s="33" customFormat="1" ht="11.25" customHeight="1">
      <c r="A83" s="35" t="s">
        <v>65</v>
      </c>
      <c r="B83" s="29"/>
      <c r="C83" s="30">
        <v>77</v>
      </c>
      <c r="D83" s="30">
        <v>80</v>
      </c>
      <c r="E83" s="30">
        <v>50</v>
      </c>
      <c r="F83" s="31"/>
      <c r="G83" s="31"/>
      <c r="H83" s="151">
        <v>5.687</v>
      </c>
      <c r="I83" s="151">
        <v>6</v>
      </c>
      <c r="J83" s="151">
        <v>3.75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314</v>
      </c>
      <c r="F84" s="39">
        <v>91.01449275362319</v>
      </c>
      <c r="G84" s="40"/>
      <c r="H84" s="152">
        <v>33.358</v>
      </c>
      <c r="I84" s="153">
        <v>33.671</v>
      </c>
      <c r="J84" s="153">
        <v>31.421</v>
      </c>
      <c r="K84" s="41">
        <v>93.31769178224584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11310</v>
      </c>
      <c r="D87" s="53">
        <v>10861</v>
      </c>
      <c r="E87" s="53">
        <v>10750</v>
      </c>
      <c r="F87" s="54">
        <f>IF(D87&gt;0,100*E87/D87,0)</f>
        <v>98.97799465979192</v>
      </c>
      <c r="G87" s="40"/>
      <c r="H87" s="156">
        <v>991.8449999999998</v>
      </c>
      <c r="I87" s="157">
        <v>975.6030000000001</v>
      </c>
      <c r="J87" s="157">
        <v>933.645</v>
      </c>
      <c r="K87" s="54">
        <f>IF(I87&gt;0,100*J87/I87,0)</f>
        <v>95.69927521748087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1"/>
  <sheetViews>
    <sheetView view="pageBreakPreview" zoomScale="86" zoomScaleSheetLayoutView="86" zoomScalePageLayoutView="0" workbookViewId="0" topLeftCell="A1">
      <selection activeCell="A78" sqref="A78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2" t="s">
        <v>202</v>
      </c>
      <c r="B3" s="182"/>
      <c r="C3" s="182"/>
      <c r="D3" s="182"/>
      <c r="E3" s="182"/>
      <c r="F3" s="182"/>
      <c r="G3" s="182"/>
      <c r="H3" s="182"/>
      <c r="I3" s="182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203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204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205</v>
      </c>
      <c r="E11" s="112"/>
      <c r="F11" s="109"/>
      <c r="G11" s="110"/>
      <c r="H11" s="110"/>
      <c r="I11" s="111" t="s">
        <v>205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206</v>
      </c>
      <c r="B14" s="114"/>
      <c r="C14" s="114"/>
      <c r="D14" s="115">
        <v>9</v>
      </c>
      <c r="E14" s="112"/>
      <c r="F14" s="113" t="s">
        <v>238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207</v>
      </c>
      <c r="B16" s="114"/>
      <c r="C16" s="114"/>
      <c r="D16" s="115">
        <v>10</v>
      </c>
      <c r="E16" s="112"/>
      <c r="F16" s="113" t="s">
        <v>239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208</v>
      </c>
      <c r="B18" s="114"/>
      <c r="C18" s="114"/>
      <c r="D18" s="115">
        <v>11</v>
      </c>
      <c r="E18" s="112"/>
      <c r="F18" s="113"/>
      <c r="G18" s="114"/>
      <c r="H18" s="114"/>
      <c r="I18" s="115"/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209</v>
      </c>
      <c r="B20" s="114"/>
      <c r="C20" s="114"/>
      <c r="D20" s="115">
        <v>12</v>
      </c>
      <c r="E20" s="112"/>
      <c r="F20" s="113"/>
      <c r="G20" s="114"/>
      <c r="H20" s="114"/>
      <c r="I20" s="115"/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210</v>
      </c>
      <c r="B22" s="114"/>
      <c r="C22" s="114"/>
      <c r="D22" s="115">
        <v>13</v>
      </c>
      <c r="E22" s="112"/>
      <c r="F22" s="113"/>
      <c r="G22" s="114"/>
      <c r="H22" s="114"/>
      <c r="I22" s="115"/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211</v>
      </c>
      <c r="B24" s="114"/>
      <c r="C24" s="114"/>
      <c r="D24" s="115">
        <v>14</v>
      </c>
      <c r="E24" s="112"/>
      <c r="F24" s="113"/>
      <c r="G24" s="114"/>
      <c r="H24" s="114"/>
      <c r="I24" s="115"/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212</v>
      </c>
      <c r="B26" s="114"/>
      <c r="C26" s="114"/>
      <c r="D26" s="115">
        <v>15</v>
      </c>
      <c r="E26" s="112"/>
      <c r="F26" s="113"/>
      <c r="G26" s="114"/>
      <c r="H26" s="114"/>
      <c r="I26" s="115"/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213</v>
      </c>
      <c r="B28" s="114"/>
      <c r="C28" s="114"/>
      <c r="D28" s="115">
        <v>16</v>
      </c>
      <c r="E28" s="112"/>
      <c r="F28" s="113"/>
      <c r="G28" s="114"/>
      <c r="H28" s="114"/>
      <c r="I28" s="115"/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214</v>
      </c>
      <c r="B30" s="114"/>
      <c r="C30" s="114"/>
      <c r="D30" s="115">
        <v>17</v>
      </c>
      <c r="E30" s="112"/>
      <c r="F30" s="113"/>
      <c r="G30" s="114"/>
      <c r="H30" s="114"/>
      <c r="I30" s="115"/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215</v>
      </c>
      <c r="B32" s="114"/>
      <c r="C32" s="114"/>
      <c r="D32" s="115">
        <v>18</v>
      </c>
      <c r="E32" s="112"/>
      <c r="F32" s="113"/>
      <c r="G32" s="114"/>
      <c r="H32" s="114"/>
      <c r="I32" s="115"/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216</v>
      </c>
      <c r="B34" s="114"/>
      <c r="C34" s="114"/>
      <c r="D34" s="115">
        <v>19</v>
      </c>
      <c r="E34" s="112"/>
      <c r="F34" s="113"/>
      <c r="G34" s="114"/>
      <c r="H34" s="114"/>
      <c r="I34" s="115"/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217</v>
      </c>
      <c r="B36" s="114"/>
      <c r="C36" s="114"/>
      <c r="D36" s="115">
        <v>20</v>
      </c>
      <c r="E36" s="112"/>
      <c r="F36" s="113"/>
      <c r="G36" s="114"/>
      <c r="H36" s="114"/>
      <c r="I36" s="115"/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218</v>
      </c>
      <c r="B38" s="114"/>
      <c r="C38" s="114"/>
      <c r="D38" s="115">
        <v>21</v>
      </c>
      <c r="E38" s="112"/>
      <c r="F38" s="113"/>
      <c r="G38" s="114"/>
      <c r="H38" s="114"/>
      <c r="I38" s="115"/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219</v>
      </c>
      <c r="B40" s="114"/>
      <c r="C40" s="114"/>
      <c r="D40" s="115">
        <v>22</v>
      </c>
      <c r="E40" s="112"/>
      <c r="F40" s="113"/>
      <c r="G40" s="114"/>
      <c r="H40" s="114"/>
      <c r="I40" s="115"/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220</v>
      </c>
      <c r="B42" s="114"/>
      <c r="C42" s="114"/>
      <c r="D42" s="115">
        <v>23</v>
      </c>
      <c r="E42" s="112"/>
      <c r="F42" s="113"/>
      <c r="G42" s="114"/>
      <c r="H42" s="114"/>
      <c r="I42" s="115"/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221</v>
      </c>
      <c r="B44" s="114"/>
      <c r="C44" s="114"/>
      <c r="D44" s="115">
        <v>24</v>
      </c>
      <c r="E44" s="112"/>
      <c r="F44" s="113"/>
      <c r="G44" s="114"/>
      <c r="H44" s="114"/>
      <c r="I44" s="115"/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222</v>
      </c>
      <c r="B46" s="114"/>
      <c r="C46" s="114"/>
      <c r="D46" s="115">
        <v>25</v>
      </c>
      <c r="E46" s="112"/>
      <c r="F46" s="113"/>
      <c r="G46" s="114"/>
      <c r="H46" s="114"/>
      <c r="I46" s="115"/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223</v>
      </c>
      <c r="B48" s="114"/>
      <c r="C48" s="114"/>
      <c r="D48" s="115">
        <v>26</v>
      </c>
      <c r="E48" s="112"/>
      <c r="F48" s="113"/>
      <c r="G48" s="114"/>
      <c r="H48" s="114"/>
      <c r="I48" s="115"/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224</v>
      </c>
      <c r="B50" s="114"/>
      <c r="C50" s="114"/>
      <c r="D50" s="115">
        <v>27</v>
      </c>
      <c r="E50" s="112"/>
      <c r="F50" s="113"/>
      <c r="G50" s="114"/>
      <c r="H50" s="114"/>
      <c r="I50" s="115"/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225</v>
      </c>
      <c r="B52" s="114"/>
      <c r="C52" s="114"/>
      <c r="D52" s="115">
        <v>28</v>
      </c>
      <c r="E52" s="112"/>
      <c r="F52" s="113"/>
      <c r="G52" s="114"/>
      <c r="H52" s="114"/>
      <c r="I52" s="115"/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226</v>
      </c>
      <c r="B54" s="114"/>
      <c r="C54" s="114"/>
      <c r="D54" s="115">
        <v>29</v>
      </c>
      <c r="E54" s="112"/>
      <c r="F54" s="113"/>
      <c r="G54" s="114"/>
      <c r="H54" s="114"/>
      <c r="I54" s="115"/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227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228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229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230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231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232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233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234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235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236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237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61" t="s">
        <v>296</v>
      </c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/>
      <c r="F15" s="39"/>
      <c r="G15" s="40"/>
      <c r="H15" s="152">
        <v>0.01</v>
      </c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1">
        <v>0.012</v>
      </c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2">
        <v>0.012</v>
      </c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1165</v>
      </c>
      <c r="E24" s="38">
        <v>1163</v>
      </c>
      <c r="F24" s="39">
        <v>99.8283261802575</v>
      </c>
      <c r="G24" s="40"/>
      <c r="H24" s="152">
        <v>16.492</v>
      </c>
      <c r="I24" s="153">
        <v>14.872</v>
      </c>
      <c r="J24" s="153">
        <v>13.835</v>
      </c>
      <c r="K24" s="41">
        <v>93.02716514254976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140</v>
      </c>
      <c r="E26" s="38">
        <v>140</v>
      </c>
      <c r="F26" s="39">
        <v>100</v>
      </c>
      <c r="G26" s="40"/>
      <c r="H26" s="152">
        <v>2.415</v>
      </c>
      <c r="I26" s="153">
        <v>2</v>
      </c>
      <c r="J26" s="153">
        <v>1.9</v>
      </c>
      <c r="K26" s="41">
        <v>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2</v>
      </c>
      <c r="F28" s="31"/>
      <c r="G28" s="31"/>
      <c r="H28" s="151">
        <v>0.038</v>
      </c>
      <c r="I28" s="151">
        <v>0.012</v>
      </c>
      <c r="J28" s="151">
        <v>0.024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51">
        <v>0.036</v>
      </c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34</v>
      </c>
      <c r="D30" s="30">
        <v>24</v>
      </c>
      <c r="E30" s="30">
        <v>23</v>
      </c>
      <c r="F30" s="31"/>
      <c r="G30" s="31"/>
      <c r="H30" s="151">
        <v>0.833</v>
      </c>
      <c r="I30" s="151">
        <v>0.192</v>
      </c>
      <c r="J30" s="151">
        <v>0.184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25</v>
      </c>
      <c r="E31" s="38">
        <v>25</v>
      </c>
      <c r="F31" s="39">
        <v>100</v>
      </c>
      <c r="G31" s="40"/>
      <c r="H31" s="152">
        <v>0.9069999999999999</v>
      </c>
      <c r="I31" s="153">
        <v>0.20400000000000001</v>
      </c>
      <c r="J31" s="153">
        <v>0.208</v>
      </c>
      <c r="K31" s="41">
        <v>101.96078431372548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353</v>
      </c>
      <c r="D33" s="30">
        <v>300</v>
      </c>
      <c r="E33" s="30">
        <v>350</v>
      </c>
      <c r="F33" s="31"/>
      <c r="G33" s="31"/>
      <c r="H33" s="151">
        <v>5.612</v>
      </c>
      <c r="I33" s="151">
        <v>3.3</v>
      </c>
      <c r="J33" s="151">
        <v>3.85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51">
        <v>0.152</v>
      </c>
      <c r="I34" s="151">
        <v>0.15</v>
      </c>
      <c r="J34" s="151">
        <v>0.15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7</v>
      </c>
      <c r="E35" s="30">
        <v>7</v>
      </c>
      <c r="F35" s="31"/>
      <c r="G35" s="31"/>
      <c r="H35" s="151">
        <v>0.089</v>
      </c>
      <c r="I35" s="151">
        <v>0.09</v>
      </c>
      <c r="J35" s="151">
        <v>0.09</v>
      </c>
      <c r="K35" s="32"/>
    </row>
    <row r="36" spans="1:11" s="33" customFormat="1" ht="11.25" customHeight="1">
      <c r="A36" s="35" t="s">
        <v>27</v>
      </c>
      <c r="B36" s="29"/>
      <c r="C36" s="30">
        <v>415</v>
      </c>
      <c r="D36" s="30">
        <v>389</v>
      </c>
      <c r="E36" s="30">
        <v>389</v>
      </c>
      <c r="F36" s="31"/>
      <c r="G36" s="31"/>
      <c r="H36" s="151">
        <v>6.206</v>
      </c>
      <c r="I36" s="151">
        <v>5.811</v>
      </c>
      <c r="J36" s="151">
        <v>5.811</v>
      </c>
      <c r="K36" s="32"/>
    </row>
    <row r="37" spans="1:11" s="42" customFormat="1" ht="11.25" customHeight="1">
      <c r="A37" s="36" t="s">
        <v>28</v>
      </c>
      <c r="B37" s="37"/>
      <c r="C37" s="38">
        <v>791</v>
      </c>
      <c r="D37" s="38">
        <v>711</v>
      </c>
      <c r="E37" s="38">
        <v>761</v>
      </c>
      <c r="F37" s="39">
        <v>107.0323488045007</v>
      </c>
      <c r="G37" s="40"/>
      <c r="H37" s="152">
        <v>12.059000000000001</v>
      </c>
      <c r="I37" s="153">
        <v>9.350999999999999</v>
      </c>
      <c r="J37" s="153">
        <v>9.901</v>
      </c>
      <c r="K37" s="41">
        <v>105.88172387979897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65</v>
      </c>
      <c r="E39" s="38">
        <v>60</v>
      </c>
      <c r="F39" s="39">
        <v>92.3076923076923</v>
      </c>
      <c r="G39" s="40"/>
      <c r="H39" s="152">
        <v>0.872</v>
      </c>
      <c r="I39" s="153">
        <v>0.65</v>
      </c>
      <c r="J39" s="153">
        <v>1.1</v>
      </c>
      <c r="K39" s="41">
        <v>169.23076923076925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51">
        <v>0.03</v>
      </c>
      <c r="I43" s="151">
        <v>0.03</v>
      </c>
      <c r="J43" s="151">
        <v>0.03</v>
      </c>
      <c r="K43" s="32"/>
    </row>
    <row r="44" spans="1:11" s="33" customFormat="1" ht="11.25" customHeight="1">
      <c r="A44" s="35" t="s">
        <v>33</v>
      </c>
      <c r="B44" s="29"/>
      <c r="C44" s="30">
        <v>1</v>
      </c>
      <c r="D44" s="30"/>
      <c r="E44" s="30"/>
      <c r="F44" s="31"/>
      <c r="G44" s="31"/>
      <c r="H44" s="151">
        <v>0.01</v>
      </c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1</v>
      </c>
      <c r="E46" s="30">
        <v>1</v>
      </c>
      <c r="F46" s="31"/>
      <c r="G46" s="31"/>
      <c r="H46" s="151">
        <v>0.03</v>
      </c>
      <c r="I46" s="151">
        <v>0.01</v>
      </c>
      <c r="J46" s="151">
        <v>0.01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9</v>
      </c>
      <c r="E47" s="30">
        <v>8</v>
      </c>
      <c r="F47" s="31"/>
      <c r="G47" s="31"/>
      <c r="H47" s="151">
        <v>0.032</v>
      </c>
      <c r="I47" s="151">
        <v>0.041</v>
      </c>
      <c r="J47" s="151">
        <v>0.036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/>
      <c r="E48" s="30">
        <v>1</v>
      </c>
      <c r="F48" s="31"/>
      <c r="G48" s="31"/>
      <c r="H48" s="151">
        <v>0.026</v>
      </c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12</v>
      </c>
      <c r="E50" s="38">
        <v>12</v>
      </c>
      <c r="F50" s="39">
        <v>100</v>
      </c>
      <c r="G50" s="40"/>
      <c r="H50" s="152">
        <v>0.128</v>
      </c>
      <c r="I50" s="153">
        <v>0.081</v>
      </c>
      <c r="J50" s="153">
        <v>0.076</v>
      </c>
      <c r="K50" s="41">
        <v>93.82716049382715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29</v>
      </c>
      <c r="E52" s="38">
        <v>29</v>
      </c>
      <c r="F52" s="39">
        <v>100</v>
      </c>
      <c r="G52" s="40"/>
      <c r="H52" s="152">
        <v>0.364</v>
      </c>
      <c r="I52" s="153">
        <v>0.377</v>
      </c>
      <c r="J52" s="153">
        <v>0.377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75</v>
      </c>
      <c r="E54" s="30">
        <v>80</v>
      </c>
      <c r="F54" s="31"/>
      <c r="G54" s="31"/>
      <c r="H54" s="151">
        <v>3.9</v>
      </c>
      <c r="I54" s="151">
        <v>0.975</v>
      </c>
      <c r="J54" s="151">
        <v>1.12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51">
        <v>0.04</v>
      </c>
      <c r="I55" s="151">
        <v>0.01</v>
      </c>
      <c r="J55" s="151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7</v>
      </c>
      <c r="E57" s="30">
        <v>7</v>
      </c>
      <c r="F57" s="31"/>
      <c r="G57" s="31"/>
      <c r="H57" s="151">
        <v>0.448</v>
      </c>
      <c r="I57" s="151">
        <v>0.098</v>
      </c>
      <c r="J57" s="151">
        <v>0.098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6</v>
      </c>
      <c r="E58" s="30">
        <v>4</v>
      </c>
      <c r="F58" s="31"/>
      <c r="G58" s="31"/>
      <c r="H58" s="151">
        <v>0.05</v>
      </c>
      <c r="I58" s="151">
        <v>0.072</v>
      </c>
      <c r="J58" s="151">
        <v>0.044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89</v>
      </c>
      <c r="E59" s="38">
        <v>92</v>
      </c>
      <c r="F59" s="39">
        <v>103.37078651685393</v>
      </c>
      <c r="G59" s="40"/>
      <c r="H59" s="152">
        <v>4.438</v>
      </c>
      <c r="I59" s="153">
        <v>1.155</v>
      </c>
      <c r="J59" s="153">
        <v>1.2720000000000002</v>
      </c>
      <c r="K59" s="41">
        <v>110.12987012987014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1850</v>
      </c>
      <c r="F61" s="31"/>
      <c r="G61" s="31"/>
      <c r="H61" s="151">
        <v>28.6</v>
      </c>
      <c r="I61" s="151">
        <v>29.9</v>
      </c>
      <c r="J61" s="151">
        <v>27.75</v>
      </c>
      <c r="K61" s="32"/>
    </row>
    <row r="62" spans="1:11" s="33" customFormat="1" ht="11.25" customHeight="1">
      <c r="A62" s="35" t="s">
        <v>48</v>
      </c>
      <c r="B62" s="29"/>
      <c r="C62" s="30">
        <v>1055</v>
      </c>
      <c r="D62" s="30">
        <v>1075</v>
      </c>
      <c r="E62" s="30">
        <v>1045</v>
      </c>
      <c r="F62" s="31"/>
      <c r="G62" s="31"/>
      <c r="H62" s="151">
        <v>15.134</v>
      </c>
      <c r="I62" s="151">
        <v>13.311</v>
      </c>
      <c r="J62" s="151">
        <v>13.255</v>
      </c>
      <c r="K62" s="32"/>
    </row>
    <row r="63" spans="1:11" s="33" customFormat="1" ht="11.25" customHeight="1">
      <c r="A63" s="35" t="s">
        <v>49</v>
      </c>
      <c r="B63" s="29"/>
      <c r="C63" s="30">
        <v>1110</v>
      </c>
      <c r="D63" s="30">
        <v>1036</v>
      </c>
      <c r="E63" s="30">
        <v>1031</v>
      </c>
      <c r="F63" s="31"/>
      <c r="G63" s="31"/>
      <c r="H63" s="151">
        <v>18.369</v>
      </c>
      <c r="I63" s="151">
        <v>15.282</v>
      </c>
      <c r="J63" s="151">
        <v>17.321</v>
      </c>
      <c r="K63" s="32"/>
    </row>
    <row r="64" spans="1:11" s="42" customFormat="1" ht="11.25" customHeight="1">
      <c r="A64" s="36" t="s">
        <v>50</v>
      </c>
      <c r="B64" s="37"/>
      <c r="C64" s="38">
        <v>4365</v>
      </c>
      <c r="D64" s="38">
        <v>4311</v>
      </c>
      <c r="E64" s="38">
        <v>3926</v>
      </c>
      <c r="F64" s="39">
        <v>91.06935745766644</v>
      </c>
      <c r="G64" s="40"/>
      <c r="H64" s="152">
        <v>62.103</v>
      </c>
      <c r="I64" s="153">
        <v>58.492999999999995</v>
      </c>
      <c r="J64" s="153">
        <v>58.32600000000001</v>
      </c>
      <c r="K64" s="41">
        <v>99.71449575162842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7540</v>
      </c>
      <c r="D66" s="38">
        <v>7047</v>
      </c>
      <c r="E66" s="38">
        <v>6241</v>
      </c>
      <c r="F66" s="39">
        <v>88.56250886902228</v>
      </c>
      <c r="G66" s="40"/>
      <c r="H66" s="152">
        <v>101.036</v>
      </c>
      <c r="I66" s="153">
        <v>85.996</v>
      </c>
      <c r="J66" s="153">
        <v>87.798</v>
      </c>
      <c r="K66" s="41">
        <v>102.0954462998279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51">
        <v>0.026</v>
      </c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52">
        <v>0.026</v>
      </c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250</v>
      </c>
      <c r="E72" s="30">
        <v>250</v>
      </c>
      <c r="F72" s="31"/>
      <c r="G72" s="31"/>
      <c r="H72" s="151">
        <v>2.396</v>
      </c>
      <c r="I72" s="151">
        <v>2.75</v>
      </c>
      <c r="J72" s="151">
        <v>2.75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190</v>
      </c>
      <c r="E73" s="30">
        <v>190</v>
      </c>
      <c r="F73" s="31"/>
      <c r="G73" s="31"/>
      <c r="H73" s="151">
        <v>3.1</v>
      </c>
      <c r="I73" s="151">
        <v>3.158</v>
      </c>
      <c r="J73" s="151">
        <v>3.158</v>
      </c>
      <c r="K73" s="32"/>
    </row>
    <row r="74" spans="1:11" s="33" customFormat="1" ht="11.25" customHeight="1">
      <c r="A74" s="35" t="s">
        <v>57</v>
      </c>
      <c r="B74" s="29"/>
      <c r="C74" s="30">
        <v>81</v>
      </c>
      <c r="D74" s="30">
        <v>22</v>
      </c>
      <c r="E74" s="30">
        <v>20</v>
      </c>
      <c r="F74" s="31"/>
      <c r="G74" s="31"/>
      <c r="H74" s="151">
        <v>1.094</v>
      </c>
      <c r="I74" s="151">
        <v>0.291</v>
      </c>
      <c r="J74" s="151">
        <v>0.265</v>
      </c>
      <c r="K74" s="32"/>
    </row>
    <row r="75" spans="1:11" s="33" customFormat="1" ht="11.25" customHeight="1">
      <c r="A75" s="35" t="s">
        <v>58</v>
      </c>
      <c r="B75" s="29"/>
      <c r="C75" s="30">
        <v>783</v>
      </c>
      <c r="D75" s="30">
        <v>727</v>
      </c>
      <c r="E75" s="30">
        <v>727</v>
      </c>
      <c r="F75" s="31"/>
      <c r="G75" s="31"/>
      <c r="H75" s="151">
        <v>9.073</v>
      </c>
      <c r="I75" s="151">
        <v>9.385</v>
      </c>
      <c r="J75" s="151">
        <v>9.385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7</v>
      </c>
      <c r="E76" s="30">
        <v>7</v>
      </c>
      <c r="F76" s="31"/>
      <c r="G76" s="31"/>
      <c r="H76" s="151">
        <v>0.195</v>
      </c>
      <c r="I76" s="151">
        <v>0.193</v>
      </c>
      <c r="J76" s="151">
        <v>0.19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39</v>
      </c>
      <c r="E77" s="30">
        <v>30</v>
      </c>
      <c r="F77" s="31"/>
      <c r="G77" s="31"/>
      <c r="H77" s="151">
        <v>0.52</v>
      </c>
      <c r="I77" s="151">
        <v>0.475</v>
      </c>
      <c r="J77" s="151">
        <v>0.4</v>
      </c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275</v>
      </c>
      <c r="E78" s="30">
        <v>360</v>
      </c>
      <c r="F78" s="31"/>
      <c r="G78" s="31"/>
      <c r="H78" s="151">
        <v>4.54</v>
      </c>
      <c r="I78" s="151">
        <v>4.565</v>
      </c>
      <c r="J78" s="151">
        <v>6.336</v>
      </c>
      <c r="K78" s="32"/>
    </row>
    <row r="79" spans="1:11" s="33" customFormat="1" ht="11.25" customHeight="1">
      <c r="A79" s="35" t="s">
        <v>62</v>
      </c>
      <c r="B79" s="29"/>
      <c r="C79" s="30">
        <v>198</v>
      </c>
      <c r="D79" s="30">
        <v>120</v>
      </c>
      <c r="E79" s="30">
        <v>150</v>
      </c>
      <c r="F79" s="31"/>
      <c r="G79" s="31"/>
      <c r="H79" s="151">
        <v>1.317</v>
      </c>
      <c r="I79" s="151">
        <v>1.512</v>
      </c>
      <c r="J79" s="151">
        <v>1.875</v>
      </c>
      <c r="K79" s="32"/>
    </row>
    <row r="80" spans="1:11" s="42" customFormat="1" ht="11.25" customHeight="1">
      <c r="A80" s="43" t="s">
        <v>63</v>
      </c>
      <c r="B80" s="37"/>
      <c r="C80" s="38">
        <v>1763</v>
      </c>
      <c r="D80" s="38">
        <v>1630</v>
      </c>
      <c r="E80" s="38">
        <v>1734</v>
      </c>
      <c r="F80" s="39">
        <v>106.38036809815951</v>
      </c>
      <c r="G80" s="40"/>
      <c r="H80" s="152">
        <v>22.235</v>
      </c>
      <c r="I80" s="153">
        <v>22.329</v>
      </c>
      <c r="J80" s="153">
        <v>24.359</v>
      </c>
      <c r="K80" s="41">
        <v>109.0913162255363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51">
        <v>0.03</v>
      </c>
      <c r="I82" s="151">
        <v>0.03</v>
      </c>
      <c r="J82" s="151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51">
        <v>0.023</v>
      </c>
      <c r="I83" s="151">
        <v>0.023</v>
      </c>
      <c r="J83" s="151">
        <v>0.023</v>
      </c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52">
        <v>0.053</v>
      </c>
      <c r="I84" s="153">
        <v>0.053</v>
      </c>
      <c r="J84" s="153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16403</v>
      </c>
      <c r="D87" s="53">
        <v>15235</v>
      </c>
      <c r="E87" s="53">
        <v>14194</v>
      </c>
      <c r="F87" s="54">
        <f>IF(D87&gt;0,100*E87/D87,0)</f>
        <v>93.16704955694125</v>
      </c>
      <c r="G87" s="40"/>
      <c r="H87" s="156">
        <v>223.15000000000003</v>
      </c>
      <c r="I87" s="157">
        <v>195.56099999999998</v>
      </c>
      <c r="J87" s="157">
        <v>199.205</v>
      </c>
      <c r="K87" s="54">
        <f>IF(I87&gt;0,100*J87/I87,0)</f>
        <v>101.86335721335033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</v>
      </c>
      <c r="D9" s="30">
        <v>34</v>
      </c>
      <c r="E9" s="30">
        <v>32</v>
      </c>
      <c r="F9" s="31"/>
      <c r="G9" s="31"/>
      <c r="H9" s="151">
        <v>0.871</v>
      </c>
      <c r="I9" s="151">
        <v>0.823</v>
      </c>
      <c r="J9" s="151">
        <v>0.832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6</v>
      </c>
      <c r="E10" s="30">
        <v>6</v>
      </c>
      <c r="F10" s="31"/>
      <c r="G10" s="31"/>
      <c r="H10" s="151">
        <v>0.18</v>
      </c>
      <c r="I10" s="151">
        <v>0.234</v>
      </c>
      <c r="J10" s="151">
        <v>0.148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51">
        <v>0.094</v>
      </c>
      <c r="I11" s="151">
        <v>0.202</v>
      </c>
      <c r="J11" s="151">
        <v>0.096</v>
      </c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43</v>
      </c>
      <c r="E12" s="30">
        <v>42</v>
      </c>
      <c r="F12" s="31"/>
      <c r="G12" s="31"/>
      <c r="H12" s="151">
        <v>0.657</v>
      </c>
      <c r="I12" s="151">
        <v>1.053</v>
      </c>
      <c r="J12" s="151">
        <v>1.008</v>
      </c>
      <c r="K12" s="32"/>
    </row>
    <row r="13" spans="1:11" s="42" customFormat="1" ht="11.25" customHeight="1">
      <c r="A13" s="36" t="s">
        <v>11</v>
      </c>
      <c r="B13" s="37"/>
      <c r="C13" s="38">
        <v>94</v>
      </c>
      <c r="D13" s="38">
        <v>89</v>
      </c>
      <c r="E13" s="38">
        <v>86</v>
      </c>
      <c r="F13" s="39">
        <v>96.62921348314607</v>
      </c>
      <c r="G13" s="40"/>
      <c r="H13" s="152">
        <v>1.802</v>
      </c>
      <c r="I13" s="153">
        <v>2.312</v>
      </c>
      <c r="J13" s="153">
        <v>2.084</v>
      </c>
      <c r="K13" s="41">
        <v>90.13840830449828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2</v>
      </c>
      <c r="E15" s="38">
        <v>1</v>
      </c>
      <c r="F15" s="39">
        <v>50</v>
      </c>
      <c r="G15" s="40"/>
      <c r="H15" s="152">
        <v>0.015</v>
      </c>
      <c r="I15" s="153">
        <v>0.03</v>
      </c>
      <c r="J15" s="153">
        <v>0.015</v>
      </c>
      <c r="K15" s="41">
        <v>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8</v>
      </c>
      <c r="D19" s="30">
        <v>8</v>
      </c>
      <c r="E19" s="30"/>
      <c r="F19" s="31"/>
      <c r="G19" s="31"/>
      <c r="H19" s="151">
        <v>0.192</v>
      </c>
      <c r="I19" s="151">
        <v>0.194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51">
        <v>0.233</v>
      </c>
      <c r="I20" s="151">
        <v>0.405</v>
      </c>
      <c r="J20" s="151">
        <v>0.195</v>
      </c>
      <c r="K20" s="32"/>
    </row>
    <row r="21" spans="1:11" s="33" customFormat="1" ht="11.25" customHeight="1">
      <c r="A21" s="35" t="s">
        <v>16</v>
      </c>
      <c r="B21" s="29"/>
      <c r="C21" s="30">
        <v>13</v>
      </c>
      <c r="D21" s="30">
        <v>13</v>
      </c>
      <c r="E21" s="30">
        <v>13</v>
      </c>
      <c r="F21" s="31"/>
      <c r="G21" s="31"/>
      <c r="H21" s="151">
        <v>0.256</v>
      </c>
      <c r="I21" s="151">
        <v>0.247</v>
      </c>
      <c r="J21" s="151">
        <v>0.247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36</v>
      </c>
      <c r="E22" s="38">
        <v>28</v>
      </c>
      <c r="F22" s="39">
        <v>77.77777777777777</v>
      </c>
      <c r="G22" s="40"/>
      <c r="H22" s="152">
        <v>0.681</v>
      </c>
      <c r="I22" s="153">
        <v>0.846</v>
      </c>
      <c r="J22" s="153">
        <v>0.442</v>
      </c>
      <c r="K22" s="41">
        <v>52.245862884160765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1220</v>
      </c>
      <c r="D24" s="38">
        <v>1693</v>
      </c>
      <c r="E24" s="38">
        <v>1824</v>
      </c>
      <c r="F24" s="39">
        <v>107.73774365032487</v>
      </c>
      <c r="G24" s="40"/>
      <c r="H24" s="152">
        <v>27.465</v>
      </c>
      <c r="I24" s="153">
        <v>39.447</v>
      </c>
      <c r="J24" s="153">
        <v>37.615</v>
      </c>
      <c r="K24" s="41">
        <v>95.35579384997591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373</v>
      </c>
      <c r="D26" s="38">
        <v>400</v>
      </c>
      <c r="E26" s="38">
        <v>400</v>
      </c>
      <c r="F26" s="39">
        <v>100</v>
      </c>
      <c r="G26" s="40"/>
      <c r="H26" s="152">
        <v>9.325</v>
      </c>
      <c r="I26" s="153">
        <v>9.6</v>
      </c>
      <c r="J26" s="153">
        <v>10.4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</v>
      </c>
      <c r="E28" s="30">
        <v>2</v>
      </c>
      <c r="F28" s="31"/>
      <c r="G28" s="31"/>
      <c r="H28" s="151">
        <v>0.075</v>
      </c>
      <c r="I28" s="151">
        <v>0.025</v>
      </c>
      <c r="J28" s="151">
        <v>0.05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194</v>
      </c>
      <c r="D30" s="30">
        <v>220</v>
      </c>
      <c r="E30" s="30">
        <v>220</v>
      </c>
      <c r="F30" s="31"/>
      <c r="G30" s="31"/>
      <c r="H30" s="151">
        <v>4.209</v>
      </c>
      <c r="I30" s="151">
        <v>4.473</v>
      </c>
      <c r="J30" s="151">
        <v>4.62</v>
      </c>
      <c r="K30" s="32"/>
    </row>
    <row r="31" spans="1:11" s="42" customFormat="1" ht="11.25" customHeight="1">
      <c r="A31" s="43" t="s">
        <v>23</v>
      </c>
      <c r="B31" s="37"/>
      <c r="C31" s="38">
        <v>197</v>
      </c>
      <c r="D31" s="38">
        <v>221</v>
      </c>
      <c r="E31" s="38">
        <v>222</v>
      </c>
      <c r="F31" s="39">
        <v>100.4524886877828</v>
      </c>
      <c r="G31" s="40"/>
      <c r="H31" s="152">
        <v>4.284</v>
      </c>
      <c r="I31" s="153">
        <v>4.498</v>
      </c>
      <c r="J31" s="153">
        <v>4.67</v>
      </c>
      <c r="K31" s="41">
        <v>103.82392174299689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96</v>
      </c>
      <c r="D33" s="30">
        <v>60</v>
      </c>
      <c r="E33" s="30">
        <v>35</v>
      </c>
      <c r="F33" s="31"/>
      <c r="G33" s="31"/>
      <c r="H33" s="151">
        <v>1.832</v>
      </c>
      <c r="I33" s="151">
        <v>1</v>
      </c>
      <c r="J33" s="151">
        <v>0.58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40</v>
      </c>
      <c r="E34" s="30">
        <v>40</v>
      </c>
      <c r="F34" s="31"/>
      <c r="G34" s="31"/>
      <c r="H34" s="151">
        <v>0.681</v>
      </c>
      <c r="I34" s="151">
        <v>0.9</v>
      </c>
      <c r="J34" s="151">
        <v>0.9</v>
      </c>
      <c r="K34" s="32"/>
    </row>
    <row r="35" spans="1:11" s="33" customFormat="1" ht="11.25" customHeight="1">
      <c r="A35" s="35" t="s">
        <v>26</v>
      </c>
      <c r="B35" s="29"/>
      <c r="C35" s="30">
        <v>36</v>
      </c>
      <c r="D35" s="30">
        <v>25</v>
      </c>
      <c r="E35" s="30">
        <v>20</v>
      </c>
      <c r="F35" s="31"/>
      <c r="G35" s="31"/>
      <c r="H35" s="151">
        <v>0.744</v>
      </c>
      <c r="I35" s="151">
        <v>0.5</v>
      </c>
      <c r="J35" s="151">
        <v>0.4</v>
      </c>
      <c r="K35" s="32"/>
    </row>
    <row r="36" spans="1:11" s="33" customFormat="1" ht="11.25" customHeight="1">
      <c r="A36" s="35" t="s">
        <v>27</v>
      </c>
      <c r="B36" s="29"/>
      <c r="C36" s="30">
        <v>260</v>
      </c>
      <c r="D36" s="30">
        <v>249</v>
      </c>
      <c r="E36" s="30">
        <v>249</v>
      </c>
      <c r="F36" s="31"/>
      <c r="G36" s="31"/>
      <c r="H36" s="151">
        <v>5.195</v>
      </c>
      <c r="I36" s="151">
        <v>4.964</v>
      </c>
      <c r="J36" s="151">
        <v>4.964</v>
      </c>
      <c r="K36" s="32"/>
    </row>
    <row r="37" spans="1:11" s="42" customFormat="1" ht="11.25" customHeight="1">
      <c r="A37" s="36" t="s">
        <v>28</v>
      </c>
      <c r="B37" s="37"/>
      <c r="C37" s="38">
        <v>421</v>
      </c>
      <c r="D37" s="38">
        <v>374</v>
      </c>
      <c r="E37" s="38">
        <v>344</v>
      </c>
      <c r="F37" s="39">
        <v>91.97860962566845</v>
      </c>
      <c r="G37" s="40"/>
      <c r="H37" s="152">
        <v>8.452</v>
      </c>
      <c r="I37" s="153">
        <v>7.364000000000001</v>
      </c>
      <c r="J37" s="153">
        <v>6.844</v>
      </c>
      <c r="K37" s="41">
        <v>92.93862031504615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45</v>
      </c>
      <c r="D39" s="38">
        <v>45</v>
      </c>
      <c r="E39" s="38">
        <v>35</v>
      </c>
      <c r="F39" s="39">
        <v>77.77777777777777</v>
      </c>
      <c r="G39" s="40"/>
      <c r="H39" s="152">
        <v>0.694</v>
      </c>
      <c r="I39" s="153">
        <v>0.85</v>
      </c>
      <c r="J39" s="153">
        <v>0.7</v>
      </c>
      <c r="K39" s="41">
        <v>82.3529411764706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15</v>
      </c>
      <c r="E42" s="30">
        <v>13</v>
      </c>
      <c r="F42" s="31"/>
      <c r="G42" s="31"/>
      <c r="H42" s="151">
        <v>0.35</v>
      </c>
      <c r="I42" s="151">
        <v>0.375</v>
      </c>
      <c r="J42" s="151">
        <v>0.325</v>
      </c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7</v>
      </c>
      <c r="E43" s="30">
        <v>9</v>
      </c>
      <c r="F43" s="31"/>
      <c r="G43" s="31"/>
      <c r="H43" s="151">
        <v>0.21</v>
      </c>
      <c r="I43" s="151">
        <v>0.161</v>
      </c>
      <c r="J43" s="151">
        <v>0.243</v>
      </c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51">
        <v>0.036</v>
      </c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7</v>
      </c>
      <c r="F45" s="31"/>
      <c r="G45" s="31"/>
      <c r="H45" s="151">
        <v>0.168</v>
      </c>
      <c r="I45" s="151">
        <v>0.172</v>
      </c>
      <c r="J45" s="151">
        <v>0.172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6</v>
      </c>
      <c r="E46" s="30">
        <v>2</v>
      </c>
      <c r="F46" s="31"/>
      <c r="G46" s="31"/>
      <c r="H46" s="151">
        <v>0.21</v>
      </c>
      <c r="I46" s="151">
        <v>0.18</v>
      </c>
      <c r="J46" s="151">
        <v>0.06</v>
      </c>
      <c r="K46" s="32"/>
    </row>
    <row r="47" spans="1:11" s="33" customFormat="1" ht="11.25" customHeight="1">
      <c r="A47" s="35" t="s">
        <v>36</v>
      </c>
      <c r="B47" s="29"/>
      <c r="C47" s="30">
        <v>3</v>
      </c>
      <c r="D47" s="30"/>
      <c r="E47" s="30"/>
      <c r="F47" s="31"/>
      <c r="G47" s="31"/>
      <c r="H47" s="151">
        <v>0.06</v>
      </c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7</v>
      </c>
      <c r="E48" s="30">
        <v>5</v>
      </c>
      <c r="F48" s="31"/>
      <c r="G48" s="31"/>
      <c r="H48" s="151">
        <v>0.04</v>
      </c>
      <c r="I48" s="151">
        <v>0.14</v>
      </c>
      <c r="J48" s="151">
        <v>0.1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42</v>
      </c>
      <c r="E50" s="38">
        <v>36</v>
      </c>
      <c r="F50" s="39">
        <v>85.71428571428571</v>
      </c>
      <c r="G50" s="40"/>
      <c r="H50" s="152">
        <v>1.074</v>
      </c>
      <c r="I50" s="153">
        <v>1.028</v>
      </c>
      <c r="J50" s="153">
        <v>0.9</v>
      </c>
      <c r="K50" s="41">
        <v>87.54863813229572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6</v>
      </c>
      <c r="D52" s="38">
        <v>12</v>
      </c>
      <c r="E52" s="38">
        <v>12</v>
      </c>
      <c r="F52" s="39">
        <v>100</v>
      </c>
      <c r="G52" s="40"/>
      <c r="H52" s="152">
        <v>0.114</v>
      </c>
      <c r="I52" s="153">
        <v>0.228</v>
      </c>
      <c r="J52" s="153">
        <v>0.228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120</v>
      </c>
      <c r="E54" s="30">
        <v>100</v>
      </c>
      <c r="F54" s="31"/>
      <c r="G54" s="31"/>
      <c r="H54" s="151">
        <v>2.625</v>
      </c>
      <c r="I54" s="151">
        <v>2.28</v>
      </c>
      <c r="J54" s="151">
        <v>2</v>
      </c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53</v>
      </c>
      <c r="E55" s="30">
        <v>54</v>
      </c>
      <c r="F55" s="31"/>
      <c r="G55" s="31"/>
      <c r="H55" s="151">
        <v>1.59</v>
      </c>
      <c r="I55" s="151">
        <v>1.59</v>
      </c>
      <c r="J55" s="151">
        <v>1.62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>
        <v>1</v>
      </c>
      <c r="E57" s="30">
        <v>1</v>
      </c>
      <c r="F57" s="31"/>
      <c r="G57" s="31"/>
      <c r="H57" s="151"/>
      <c r="I57" s="151">
        <v>0.03</v>
      </c>
      <c r="J57" s="151">
        <v>0.03</v>
      </c>
      <c r="K57" s="32"/>
    </row>
    <row r="58" spans="1:11" s="33" customFormat="1" ht="11.25" customHeight="1">
      <c r="A58" s="35" t="s">
        <v>45</v>
      </c>
      <c r="B58" s="29"/>
      <c r="C58" s="30">
        <v>54</v>
      </c>
      <c r="D58" s="30">
        <v>69</v>
      </c>
      <c r="E58" s="30">
        <v>135</v>
      </c>
      <c r="F58" s="31"/>
      <c r="G58" s="31"/>
      <c r="H58" s="151">
        <v>1.431</v>
      </c>
      <c r="I58" s="151">
        <v>1.829</v>
      </c>
      <c r="J58" s="151">
        <v>3.78</v>
      </c>
      <c r="K58" s="32"/>
    </row>
    <row r="59" spans="1:11" s="42" customFormat="1" ht="11.25" customHeight="1">
      <c r="A59" s="36" t="s">
        <v>46</v>
      </c>
      <c r="B59" s="37"/>
      <c r="C59" s="38">
        <v>232</v>
      </c>
      <c r="D59" s="38">
        <v>243</v>
      </c>
      <c r="E59" s="38">
        <v>290</v>
      </c>
      <c r="F59" s="39">
        <v>119.34156378600824</v>
      </c>
      <c r="G59" s="40"/>
      <c r="H59" s="152">
        <v>5.646</v>
      </c>
      <c r="I59" s="153">
        <v>5.729</v>
      </c>
      <c r="J59" s="153">
        <v>7.43</v>
      </c>
      <c r="K59" s="41">
        <v>129.69104555768894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340</v>
      </c>
      <c r="D61" s="30">
        <v>350</v>
      </c>
      <c r="E61" s="30">
        <v>425</v>
      </c>
      <c r="F61" s="31"/>
      <c r="G61" s="31"/>
      <c r="H61" s="151">
        <v>8.5</v>
      </c>
      <c r="I61" s="151">
        <v>8.75</v>
      </c>
      <c r="J61" s="151">
        <v>10.625</v>
      </c>
      <c r="K61" s="32"/>
    </row>
    <row r="62" spans="1:11" s="33" customFormat="1" ht="11.25" customHeight="1">
      <c r="A62" s="35" t="s">
        <v>48</v>
      </c>
      <c r="B62" s="29"/>
      <c r="C62" s="30">
        <v>409</v>
      </c>
      <c r="D62" s="30">
        <v>412</v>
      </c>
      <c r="E62" s="30">
        <v>412</v>
      </c>
      <c r="F62" s="31"/>
      <c r="G62" s="31"/>
      <c r="H62" s="151">
        <v>9.407</v>
      </c>
      <c r="I62" s="151">
        <v>9.579</v>
      </c>
      <c r="J62" s="151">
        <v>9.579</v>
      </c>
      <c r="K62" s="32"/>
    </row>
    <row r="63" spans="1:11" s="33" customFormat="1" ht="11.25" customHeight="1">
      <c r="A63" s="35" t="s">
        <v>49</v>
      </c>
      <c r="B63" s="29"/>
      <c r="C63" s="30">
        <v>512</v>
      </c>
      <c r="D63" s="30">
        <v>505</v>
      </c>
      <c r="E63" s="30">
        <v>505</v>
      </c>
      <c r="F63" s="31"/>
      <c r="G63" s="31"/>
      <c r="H63" s="151">
        <v>12.902</v>
      </c>
      <c r="I63" s="151">
        <v>13.13</v>
      </c>
      <c r="J63" s="151">
        <v>12.36</v>
      </c>
      <c r="K63" s="32"/>
    </row>
    <row r="64" spans="1:11" s="42" customFormat="1" ht="11.25" customHeight="1">
      <c r="A64" s="36" t="s">
        <v>50</v>
      </c>
      <c r="B64" s="37"/>
      <c r="C64" s="38">
        <v>1261</v>
      </c>
      <c r="D64" s="38">
        <v>1267</v>
      </c>
      <c r="E64" s="38">
        <v>1342</v>
      </c>
      <c r="F64" s="39">
        <v>105.91949486977111</v>
      </c>
      <c r="G64" s="40"/>
      <c r="H64" s="152">
        <v>30.808999999999997</v>
      </c>
      <c r="I64" s="153">
        <v>31.459000000000003</v>
      </c>
      <c r="J64" s="153">
        <v>32.564</v>
      </c>
      <c r="K64" s="41">
        <v>103.51250834419402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958</v>
      </c>
      <c r="D66" s="38">
        <v>1251</v>
      </c>
      <c r="E66" s="38">
        <v>1154</v>
      </c>
      <c r="F66" s="39">
        <v>92.24620303756994</v>
      </c>
      <c r="G66" s="40"/>
      <c r="H66" s="152">
        <v>16.957</v>
      </c>
      <c r="I66" s="153">
        <v>33.075</v>
      </c>
      <c r="J66" s="153">
        <v>31.146</v>
      </c>
      <c r="K66" s="41">
        <v>94.16780045351473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40</v>
      </c>
      <c r="D68" s="30">
        <v>80</v>
      </c>
      <c r="E68" s="30">
        <v>70</v>
      </c>
      <c r="F68" s="31"/>
      <c r="G68" s="31"/>
      <c r="H68" s="151">
        <v>0.92</v>
      </c>
      <c r="I68" s="151">
        <v>1.6</v>
      </c>
      <c r="J68" s="151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40</v>
      </c>
      <c r="D70" s="38">
        <v>80</v>
      </c>
      <c r="E70" s="38">
        <v>70</v>
      </c>
      <c r="F70" s="39">
        <v>87.5</v>
      </c>
      <c r="G70" s="40"/>
      <c r="H70" s="152">
        <v>0.92</v>
      </c>
      <c r="I70" s="153">
        <v>1.6</v>
      </c>
      <c r="J70" s="153">
        <v>1.4</v>
      </c>
      <c r="K70" s="41">
        <v>87.5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131</v>
      </c>
      <c r="D72" s="30">
        <v>800</v>
      </c>
      <c r="E72" s="30">
        <v>800</v>
      </c>
      <c r="F72" s="31"/>
      <c r="G72" s="31"/>
      <c r="H72" s="151">
        <v>3.152</v>
      </c>
      <c r="I72" s="151">
        <v>18.8</v>
      </c>
      <c r="J72" s="151">
        <v>18.8</v>
      </c>
      <c r="K72" s="32"/>
    </row>
    <row r="73" spans="1:11" s="33" customFormat="1" ht="11.25" customHeight="1">
      <c r="A73" s="35" t="s">
        <v>56</v>
      </c>
      <c r="B73" s="29"/>
      <c r="C73" s="30">
        <v>271</v>
      </c>
      <c r="D73" s="30">
        <v>194</v>
      </c>
      <c r="E73" s="30">
        <v>204</v>
      </c>
      <c r="F73" s="31"/>
      <c r="G73" s="31"/>
      <c r="H73" s="151">
        <v>7.175</v>
      </c>
      <c r="I73" s="151">
        <v>7.284</v>
      </c>
      <c r="J73" s="151">
        <v>7.648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4</v>
      </c>
      <c r="E74" s="30">
        <v>4</v>
      </c>
      <c r="F74" s="31"/>
      <c r="G74" s="31"/>
      <c r="H74" s="151">
        <v>1.9</v>
      </c>
      <c r="I74" s="151">
        <v>0.1</v>
      </c>
      <c r="J74" s="151">
        <v>0.1</v>
      </c>
      <c r="K74" s="32"/>
    </row>
    <row r="75" spans="1:11" s="33" customFormat="1" ht="11.25" customHeight="1">
      <c r="A75" s="35" t="s">
        <v>58</v>
      </c>
      <c r="B75" s="29"/>
      <c r="C75" s="30">
        <v>689</v>
      </c>
      <c r="D75" s="30">
        <v>499</v>
      </c>
      <c r="E75" s="30">
        <v>499</v>
      </c>
      <c r="F75" s="31"/>
      <c r="G75" s="31"/>
      <c r="H75" s="151">
        <v>18.119</v>
      </c>
      <c r="I75" s="151">
        <v>13.436</v>
      </c>
      <c r="J75" s="151">
        <v>13.436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51">
        <v>0.115</v>
      </c>
      <c r="I76" s="151">
        <v>0.118</v>
      </c>
      <c r="J76" s="151">
        <v>0.118</v>
      </c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38</v>
      </c>
      <c r="E77" s="30">
        <v>13</v>
      </c>
      <c r="F77" s="31"/>
      <c r="G77" s="31"/>
      <c r="H77" s="151">
        <v>0.26</v>
      </c>
      <c r="I77" s="151">
        <v>0.494</v>
      </c>
      <c r="J77" s="151">
        <v>0.169</v>
      </c>
      <c r="K77" s="32"/>
    </row>
    <row r="78" spans="1:11" s="33" customFormat="1" ht="11.25" customHeight="1">
      <c r="A78" s="35" t="s">
        <v>61</v>
      </c>
      <c r="B78" s="29"/>
      <c r="C78" s="30">
        <v>80</v>
      </c>
      <c r="D78" s="30">
        <v>80</v>
      </c>
      <c r="E78" s="30">
        <v>80</v>
      </c>
      <c r="F78" s="31"/>
      <c r="G78" s="31"/>
      <c r="H78" s="151">
        <v>2.16</v>
      </c>
      <c r="I78" s="151">
        <v>2.12</v>
      </c>
      <c r="J78" s="151">
        <v>2.12</v>
      </c>
      <c r="K78" s="32"/>
    </row>
    <row r="79" spans="1:11" s="33" customFormat="1" ht="11.25" customHeight="1">
      <c r="A79" s="35" t="s">
        <v>62</v>
      </c>
      <c r="B79" s="29"/>
      <c r="C79" s="30">
        <v>84</v>
      </c>
      <c r="D79" s="30">
        <v>58</v>
      </c>
      <c r="E79" s="30">
        <v>120</v>
      </c>
      <c r="F79" s="31"/>
      <c r="G79" s="31"/>
      <c r="H79" s="151">
        <v>1.614</v>
      </c>
      <c r="I79" s="151">
        <v>1.479</v>
      </c>
      <c r="J79" s="151">
        <v>3.06</v>
      </c>
      <c r="K79" s="32"/>
    </row>
    <row r="80" spans="1:11" s="42" customFormat="1" ht="11.25" customHeight="1">
      <c r="A80" s="43" t="s">
        <v>63</v>
      </c>
      <c r="B80" s="37"/>
      <c r="C80" s="38">
        <v>1356</v>
      </c>
      <c r="D80" s="38">
        <v>1678</v>
      </c>
      <c r="E80" s="38">
        <v>1725</v>
      </c>
      <c r="F80" s="39">
        <v>102.80095351609059</v>
      </c>
      <c r="G80" s="40"/>
      <c r="H80" s="152">
        <v>34.495</v>
      </c>
      <c r="I80" s="153">
        <v>43.831</v>
      </c>
      <c r="J80" s="153">
        <v>45.451</v>
      </c>
      <c r="K80" s="41">
        <v>103.69601423649928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79</v>
      </c>
      <c r="E82" s="30">
        <v>79</v>
      </c>
      <c r="F82" s="31"/>
      <c r="G82" s="31"/>
      <c r="H82" s="151">
        <v>1.611</v>
      </c>
      <c r="I82" s="151">
        <v>1.954</v>
      </c>
      <c r="J82" s="151">
        <v>1.954</v>
      </c>
      <c r="K82" s="32"/>
    </row>
    <row r="83" spans="1:11" s="33" customFormat="1" ht="11.25" customHeight="1">
      <c r="A83" s="35" t="s">
        <v>65</v>
      </c>
      <c r="B83" s="29"/>
      <c r="C83" s="30">
        <v>119</v>
      </c>
      <c r="D83" s="30">
        <v>160</v>
      </c>
      <c r="E83" s="30">
        <v>160</v>
      </c>
      <c r="F83" s="31"/>
      <c r="G83" s="31"/>
      <c r="H83" s="151">
        <v>2.986</v>
      </c>
      <c r="I83" s="151">
        <v>4</v>
      </c>
      <c r="J83" s="151">
        <v>4</v>
      </c>
      <c r="K83" s="32"/>
    </row>
    <row r="84" spans="1:11" s="42" customFormat="1" ht="11.25" customHeight="1">
      <c r="A84" s="36" t="s">
        <v>66</v>
      </c>
      <c r="B84" s="37"/>
      <c r="C84" s="38">
        <v>184</v>
      </c>
      <c r="D84" s="38">
        <v>239</v>
      </c>
      <c r="E84" s="38">
        <v>239</v>
      </c>
      <c r="F84" s="39">
        <v>100</v>
      </c>
      <c r="G84" s="40"/>
      <c r="H84" s="152">
        <v>4.597</v>
      </c>
      <c r="I84" s="153">
        <v>5.954</v>
      </c>
      <c r="J84" s="153">
        <v>5.954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6465</v>
      </c>
      <c r="D87" s="53">
        <v>7672</v>
      </c>
      <c r="E87" s="53">
        <v>7808</v>
      </c>
      <c r="F87" s="54">
        <f>IF(D87&gt;0,100*E87/D87,0)</f>
        <v>101.77267987486965</v>
      </c>
      <c r="G87" s="40"/>
      <c r="H87" s="156">
        <v>147.32999999999998</v>
      </c>
      <c r="I87" s="157">
        <v>187.851</v>
      </c>
      <c r="J87" s="157">
        <v>187.84300000000002</v>
      </c>
      <c r="K87" s="54">
        <f>IF(I87&gt;0,100*J87/I87,0)</f>
        <v>99.99574130560924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85" zoomScaleSheetLayoutView="8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</v>
      </c>
      <c r="D9" s="30">
        <v>12</v>
      </c>
      <c r="E9" s="30">
        <v>12</v>
      </c>
      <c r="F9" s="31"/>
      <c r="G9" s="31"/>
      <c r="H9" s="151">
        <v>0.048</v>
      </c>
      <c r="I9" s="151">
        <v>0.061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7</v>
      </c>
      <c r="E10" s="30">
        <v>7</v>
      </c>
      <c r="F10" s="31"/>
      <c r="G10" s="31"/>
      <c r="H10" s="151">
        <v>0.028</v>
      </c>
      <c r="I10" s="151">
        <v>0.027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15</v>
      </c>
      <c r="E11" s="30">
        <v>15</v>
      </c>
      <c r="F11" s="31"/>
      <c r="G11" s="31"/>
      <c r="H11" s="151">
        <v>0.08</v>
      </c>
      <c r="I11" s="151">
        <v>0.073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7</v>
      </c>
      <c r="E12" s="30">
        <v>7</v>
      </c>
      <c r="F12" s="31"/>
      <c r="G12" s="31"/>
      <c r="H12" s="151">
        <v>0.03</v>
      </c>
      <c r="I12" s="151">
        <v>0.029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41</v>
      </c>
      <c r="D13" s="38">
        <v>41</v>
      </c>
      <c r="E13" s="38">
        <v>41</v>
      </c>
      <c r="F13" s="39">
        <v>100</v>
      </c>
      <c r="G13" s="40"/>
      <c r="H13" s="152">
        <v>0.186</v>
      </c>
      <c r="I13" s="153">
        <v>0.18999999999999997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2</v>
      </c>
      <c r="F15" s="39">
        <v>50</v>
      </c>
      <c r="G15" s="40"/>
      <c r="H15" s="152">
        <v>0.032</v>
      </c>
      <c r="I15" s="153">
        <v>0.028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/>
      <c r="F19" s="31"/>
      <c r="G19" s="31"/>
      <c r="H19" s="151">
        <v>0.068</v>
      </c>
      <c r="I19" s="151">
        <v>0.068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1">
        <v>0.072</v>
      </c>
      <c r="I20" s="151">
        <v>0.076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25</v>
      </c>
      <c r="E21" s="30">
        <v>22</v>
      </c>
      <c r="F21" s="31"/>
      <c r="G21" s="31"/>
      <c r="H21" s="151">
        <v>0.181</v>
      </c>
      <c r="I21" s="151">
        <v>0.188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46</v>
      </c>
      <c r="E22" s="38">
        <v>34</v>
      </c>
      <c r="F22" s="39">
        <v>73.91304347826087</v>
      </c>
      <c r="G22" s="40"/>
      <c r="H22" s="152">
        <v>0.321</v>
      </c>
      <c r="I22" s="153">
        <v>0.332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4</v>
      </c>
      <c r="D24" s="38">
        <v>12</v>
      </c>
      <c r="E24" s="38">
        <v>12</v>
      </c>
      <c r="F24" s="39">
        <v>100</v>
      </c>
      <c r="G24" s="40"/>
      <c r="H24" s="152">
        <v>0.042</v>
      </c>
      <c r="I24" s="153">
        <v>0.111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52">
        <v>0.042</v>
      </c>
      <c r="I26" s="153">
        <v>0.04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39</v>
      </c>
      <c r="E30" s="30">
        <v>39</v>
      </c>
      <c r="F30" s="31"/>
      <c r="G30" s="31"/>
      <c r="H30" s="151">
        <v>0.354</v>
      </c>
      <c r="I30" s="151">
        <v>0.19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39</v>
      </c>
      <c r="E31" s="38">
        <v>39</v>
      </c>
      <c r="F31" s="39">
        <v>100</v>
      </c>
      <c r="G31" s="40"/>
      <c r="H31" s="152">
        <v>0.354</v>
      </c>
      <c r="I31" s="153">
        <v>0.19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35</v>
      </c>
      <c r="E33" s="30">
        <v>35</v>
      </c>
      <c r="F33" s="31"/>
      <c r="G33" s="31"/>
      <c r="H33" s="151">
        <v>0.306</v>
      </c>
      <c r="I33" s="151">
        <v>0.38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25</v>
      </c>
      <c r="E34" s="30">
        <v>9</v>
      </c>
      <c r="F34" s="31"/>
      <c r="G34" s="31"/>
      <c r="H34" s="151">
        <v>0.407</v>
      </c>
      <c r="I34" s="151">
        <v>0.4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9</v>
      </c>
      <c r="D35" s="30">
        <v>5</v>
      </c>
      <c r="E35" s="30">
        <v>5</v>
      </c>
      <c r="F35" s="31"/>
      <c r="G35" s="31"/>
      <c r="H35" s="151">
        <v>0.071</v>
      </c>
      <c r="I35" s="151">
        <v>0.04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12</v>
      </c>
      <c r="F36" s="31"/>
      <c r="G36" s="31"/>
      <c r="H36" s="151">
        <v>0.12</v>
      </c>
      <c r="I36" s="151">
        <v>0.12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77</v>
      </c>
      <c r="E37" s="38">
        <v>61</v>
      </c>
      <c r="F37" s="39">
        <v>79.22077922077922</v>
      </c>
      <c r="G37" s="40"/>
      <c r="H37" s="152">
        <v>0.9039999999999999</v>
      </c>
      <c r="I37" s="153">
        <v>0.9400000000000001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24</v>
      </c>
      <c r="E39" s="38">
        <v>25</v>
      </c>
      <c r="F39" s="39">
        <v>104.16666666666667</v>
      </c>
      <c r="G39" s="40"/>
      <c r="H39" s="152">
        <v>0.264</v>
      </c>
      <c r="I39" s="153">
        <v>0.25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41</v>
      </c>
      <c r="D41" s="30">
        <v>15</v>
      </c>
      <c r="E41" s="30">
        <v>16</v>
      </c>
      <c r="F41" s="31"/>
      <c r="G41" s="31"/>
      <c r="H41" s="151">
        <v>0.345</v>
      </c>
      <c r="I41" s="151">
        <v>0.023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33</v>
      </c>
      <c r="D42" s="30">
        <v>22</v>
      </c>
      <c r="E42" s="30">
        <v>23</v>
      </c>
      <c r="F42" s="31"/>
      <c r="G42" s="31"/>
      <c r="H42" s="151">
        <v>0.304</v>
      </c>
      <c r="I42" s="151">
        <v>0.214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19</v>
      </c>
      <c r="D43" s="30">
        <v>9</v>
      </c>
      <c r="E43" s="30">
        <v>10</v>
      </c>
      <c r="F43" s="31"/>
      <c r="G43" s="31"/>
      <c r="H43" s="151">
        <v>0.2</v>
      </c>
      <c r="I43" s="151">
        <v>0.092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28</v>
      </c>
      <c r="D44" s="30">
        <v>35</v>
      </c>
      <c r="E44" s="30">
        <v>35</v>
      </c>
      <c r="F44" s="31"/>
      <c r="G44" s="31"/>
      <c r="H44" s="151">
        <v>0.364</v>
      </c>
      <c r="I44" s="151">
        <v>0.384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18</v>
      </c>
      <c r="D45" s="30">
        <v>21</v>
      </c>
      <c r="E45" s="30">
        <v>16</v>
      </c>
      <c r="F45" s="31"/>
      <c r="G45" s="31"/>
      <c r="H45" s="151">
        <v>0.103</v>
      </c>
      <c r="I45" s="151">
        <v>0.18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409</v>
      </c>
      <c r="D46" s="30">
        <v>464</v>
      </c>
      <c r="E46" s="30">
        <v>405</v>
      </c>
      <c r="F46" s="31"/>
      <c r="G46" s="31"/>
      <c r="H46" s="151">
        <v>4.09</v>
      </c>
      <c r="I46" s="151">
        <v>4.64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7</v>
      </c>
      <c r="E47" s="30">
        <v>6</v>
      </c>
      <c r="F47" s="31"/>
      <c r="G47" s="31"/>
      <c r="H47" s="151">
        <v>0.009</v>
      </c>
      <c r="I47" s="151">
        <v>0.098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934</v>
      </c>
      <c r="D48" s="30">
        <v>960</v>
      </c>
      <c r="E48" s="30">
        <v>1000</v>
      </c>
      <c r="F48" s="31"/>
      <c r="G48" s="31"/>
      <c r="H48" s="151">
        <v>11.208</v>
      </c>
      <c r="I48" s="151">
        <v>11.52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241</v>
      </c>
      <c r="D49" s="30">
        <v>271</v>
      </c>
      <c r="E49" s="30">
        <v>275</v>
      </c>
      <c r="F49" s="31"/>
      <c r="G49" s="31"/>
      <c r="H49" s="151">
        <v>2.892</v>
      </c>
      <c r="I49" s="151">
        <v>3.252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1724</v>
      </c>
      <c r="D50" s="38">
        <v>1804</v>
      </c>
      <c r="E50" s="38">
        <v>1786</v>
      </c>
      <c r="F50" s="39">
        <v>99.00221729490022</v>
      </c>
      <c r="G50" s="40"/>
      <c r="H50" s="152">
        <v>19.515</v>
      </c>
      <c r="I50" s="153">
        <v>20.403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872</v>
      </c>
      <c r="D52" s="38">
        <v>872</v>
      </c>
      <c r="E52" s="38">
        <v>872</v>
      </c>
      <c r="F52" s="39">
        <v>100</v>
      </c>
      <c r="G52" s="40"/>
      <c r="H52" s="152">
        <v>12.208</v>
      </c>
      <c r="I52" s="153">
        <v>12.208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9380</v>
      </c>
      <c r="D54" s="30">
        <v>9500</v>
      </c>
      <c r="E54" s="30">
        <v>9500</v>
      </c>
      <c r="F54" s="31"/>
      <c r="G54" s="31"/>
      <c r="H54" s="151">
        <v>93.8</v>
      </c>
      <c r="I54" s="151">
        <v>109.25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5002</v>
      </c>
      <c r="D55" s="30">
        <v>4680</v>
      </c>
      <c r="E55" s="30">
        <v>4678</v>
      </c>
      <c r="F55" s="31"/>
      <c r="G55" s="31"/>
      <c r="H55" s="151">
        <v>35.014</v>
      </c>
      <c r="I55" s="151">
        <v>33.228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4486</v>
      </c>
      <c r="D56" s="30">
        <v>4399</v>
      </c>
      <c r="E56" s="30">
        <v>4550</v>
      </c>
      <c r="F56" s="31"/>
      <c r="G56" s="31"/>
      <c r="H56" s="151">
        <v>32.055</v>
      </c>
      <c r="I56" s="151">
        <v>25.23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112</v>
      </c>
      <c r="D57" s="30">
        <v>44</v>
      </c>
      <c r="E57" s="30">
        <v>44</v>
      </c>
      <c r="F57" s="31"/>
      <c r="G57" s="31"/>
      <c r="H57" s="151">
        <v>0.982</v>
      </c>
      <c r="I57" s="151">
        <v>0.282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380</v>
      </c>
      <c r="D58" s="30">
        <v>516</v>
      </c>
      <c r="E58" s="30">
        <v>520</v>
      </c>
      <c r="F58" s="31"/>
      <c r="G58" s="31"/>
      <c r="H58" s="151">
        <v>3.51</v>
      </c>
      <c r="I58" s="151">
        <v>5.031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19360</v>
      </c>
      <c r="D59" s="38">
        <v>19139</v>
      </c>
      <c r="E59" s="38">
        <v>19292</v>
      </c>
      <c r="F59" s="39">
        <v>100.7994148074612</v>
      </c>
      <c r="G59" s="40"/>
      <c r="H59" s="152">
        <v>165.361</v>
      </c>
      <c r="I59" s="153">
        <v>173.02100000000002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/>
      <c r="E61" s="30">
        <v>40</v>
      </c>
      <c r="F61" s="31"/>
      <c r="G61" s="31"/>
      <c r="H61" s="151">
        <v>0.12</v>
      </c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/>
      <c r="E64" s="38">
        <v>40</v>
      </c>
      <c r="F64" s="39"/>
      <c r="G64" s="40"/>
      <c r="H64" s="152">
        <v>0.12</v>
      </c>
      <c r="I64" s="153"/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99</v>
      </c>
      <c r="D66" s="38">
        <v>85</v>
      </c>
      <c r="E66" s="38">
        <v>90</v>
      </c>
      <c r="F66" s="39">
        <v>105.88235294117646</v>
      </c>
      <c r="G66" s="40"/>
      <c r="H66" s="152">
        <v>0.84</v>
      </c>
      <c r="I66" s="153">
        <v>0.765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537</v>
      </c>
      <c r="D68" s="30">
        <v>520</v>
      </c>
      <c r="E68" s="30">
        <v>500</v>
      </c>
      <c r="F68" s="31"/>
      <c r="G68" s="31"/>
      <c r="H68" s="151">
        <v>6.855</v>
      </c>
      <c r="I68" s="151">
        <v>6.5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537</v>
      </c>
      <c r="D70" s="38">
        <v>520</v>
      </c>
      <c r="E70" s="38">
        <v>500</v>
      </c>
      <c r="F70" s="39">
        <v>96.15384615384616</v>
      </c>
      <c r="G70" s="40"/>
      <c r="H70" s="152">
        <v>6.855</v>
      </c>
      <c r="I70" s="153">
        <v>6.5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29</v>
      </c>
      <c r="E72" s="30">
        <v>29</v>
      </c>
      <c r="F72" s="31"/>
      <c r="G72" s="31"/>
      <c r="H72" s="151">
        <v>0.344</v>
      </c>
      <c r="I72" s="151">
        <v>0.291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77</v>
      </c>
      <c r="D73" s="30">
        <v>77</v>
      </c>
      <c r="E73" s="30">
        <v>83</v>
      </c>
      <c r="F73" s="31"/>
      <c r="G73" s="31"/>
      <c r="H73" s="151">
        <v>0.939</v>
      </c>
      <c r="I73" s="151">
        <v>0.939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2016</v>
      </c>
      <c r="D74" s="30">
        <v>1668</v>
      </c>
      <c r="E74" s="30">
        <v>2000</v>
      </c>
      <c r="F74" s="31"/>
      <c r="G74" s="31"/>
      <c r="H74" s="151">
        <v>21.15</v>
      </c>
      <c r="I74" s="151">
        <v>20.63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954</v>
      </c>
      <c r="D75" s="30">
        <v>960</v>
      </c>
      <c r="E75" s="30">
        <v>810</v>
      </c>
      <c r="F75" s="31"/>
      <c r="G75" s="31"/>
      <c r="H75" s="151">
        <v>10.874</v>
      </c>
      <c r="I75" s="151">
        <v>11.109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>
        <v>7</v>
      </c>
      <c r="E76" s="30">
        <v>4</v>
      </c>
      <c r="F76" s="31"/>
      <c r="G76" s="31"/>
      <c r="H76" s="151">
        <v>0.034</v>
      </c>
      <c r="I76" s="151">
        <v>0.035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520</v>
      </c>
      <c r="D77" s="30">
        <v>425</v>
      </c>
      <c r="E77" s="30">
        <v>302</v>
      </c>
      <c r="F77" s="31"/>
      <c r="G77" s="31"/>
      <c r="H77" s="151">
        <v>9.555</v>
      </c>
      <c r="I77" s="151">
        <v>7.809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708</v>
      </c>
      <c r="D78" s="30">
        <v>700</v>
      </c>
      <c r="E78" s="30">
        <v>710</v>
      </c>
      <c r="F78" s="31"/>
      <c r="G78" s="31"/>
      <c r="H78" s="151">
        <v>8.291</v>
      </c>
      <c r="I78" s="151">
        <v>7.35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1173</v>
      </c>
      <c r="D79" s="30">
        <v>964</v>
      </c>
      <c r="E79" s="30">
        <v>900</v>
      </c>
      <c r="F79" s="31"/>
      <c r="G79" s="31"/>
      <c r="H79" s="151">
        <v>14.663</v>
      </c>
      <c r="I79" s="151">
        <v>10.893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5488</v>
      </c>
      <c r="D80" s="38">
        <v>4830</v>
      </c>
      <c r="E80" s="38">
        <v>4838</v>
      </c>
      <c r="F80" s="39">
        <v>100.1656314699793</v>
      </c>
      <c r="G80" s="40"/>
      <c r="H80" s="152">
        <v>65.85</v>
      </c>
      <c r="I80" s="153">
        <v>59.056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51">
        <v>0.261</v>
      </c>
      <c r="I82" s="151">
        <v>0.261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66</v>
      </c>
      <c r="D83" s="30">
        <v>66</v>
      </c>
      <c r="E83" s="30">
        <v>66</v>
      </c>
      <c r="F83" s="31"/>
      <c r="G83" s="31"/>
      <c r="H83" s="151">
        <v>0.321</v>
      </c>
      <c r="I83" s="151">
        <v>0.321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93</v>
      </c>
      <c r="D84" s="38">
        <v>93</v>
      </c>
      <c r="E84" s="38">
        <v>93</v>
      </c>
      <c r="F84" s="39">
        <v>100</v>
      </c>
      <c r="G84" s="40"/>
      <c r="H84" s="152">
        <v>0.5820000000000001</v>
      </c>
      <c r="I84" s="153">
        <v>0.5820000000000001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28428</v>
      </c>
      <c r="D87" s="53">
        <v>27594</v>
      </c>
      <c r="E87" s="53">
        <v>27733</v>
      </c>
      <c r="F87" s="54">
        <f>IF(D87&gt;0,100*E87/D87,0)</f>
        <v>100.50373269551352</v>
      </c>
      <c r="G87" s="40"/>
      <c r="H87" s="156">
        <v>273.476</v>
      </c>
      <c r="I87" s="157">
        <v>274.616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F80" sqref="F8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40</v>
      </c>
      <c r="F26" s="39">
        <v>100</v>
      </c>
      <c r="G26" s="40"/>
      <c r="H26" s="152">
        <v>1.435</v>
      </c>
      <c r="I26" s="153">
        <v>1.45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12</v>
      </c>
      <c r="F30" s="31"/>
      <c r="G30" s="31"/>
      <c r="H30" s="151">
        <v>0.585</v>
      </c>
      <c r="I30" s="151">
        <v>0.661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12</v>
      </c>
      <c r="F31" s="39">
        <v>100</v>
      </c>
      <c r="G31" s="40"/>
      <c r="H31" s="152">
        <v>0.585</v>
      </c>
      <c r="I31" s="153">
        <v>0.661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80</v>
      </c>
      <c r="F33" s="31"/>
      <c r="G33" s="31"/>
      <c r="H33" s="151">
        <v>3.737</v>
      </c>
      <c r="I33" s="151">
        <v>2.835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15</v>
      </c>
      <c r="F34" s="31"/>
      <c r="G34" s="31"/>
      <c r="H34" s="151">
        <v>0.5</v>
      </c>
      <c r="I34" s="151">
        <v>0.5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>
        <v>20</v>
      </c>
      <c r="F35" s="31"/>
      <c r="G35" s="31"/>
      <c r="H35" s="151">
        <v>0.79</v>
      </c>
      <c r="I35" s="151">
        <v>0.8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140</v>
      </c>
      <c r="F36" s="31"/>
      <c r="G36" s="31"/>
      <c r="H36" s="151">
        <v>4.098</v>
      </c>
      <c r="I36" s="151">
        <v>4.098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255</v>
      </c>
      <c r="F37" s="39">
        <v>96.5909090909091</v>
      </c>
      <c r="G37" s="40"/>
      <c r="H37" s="152">
        <v>9.125</v>
      </c>
      <c r="I37" s="153">
        <v>8.233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15</v>
      </c>
      <c r="F39" s="39">
        <v>100</v>
      </c>
      <c r="G39" s="40"/>
      <c r="H39" s="152">
        <v>0.474</v>
      </c>
      <c r="I39" s="153">
        <v>0.47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4</v>
      </c>
      <c r="F43" s="31"/>
      <c r="G43" s="31"/>
      <c r="H43" s="151">
        <v>0.096</v>
      </c>
      <c r="I43" s="151">
        <v>0.108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51">
        <v>0.056</v>
      </c>
      <c r="I45" s="151">
        <v>0.026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5</v>
      </c>
      <c r="F50" s="39">
        <v>71.42857142857143</v>
      </c>
      <c r="G50" s="40"/>
      <c r="H50" s="152">
        <v>0.152</v>
      </c>
      <c r="I50" s="153">
        <v>0.134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125</v>
      </c>
      <c r="F54" s="31"/>
      <c r="G54" s="31"/>
      <c r="H54" s="151">
        <v>7.2</v>
      </c>
      <c r="I54" s="151">
        <v>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280</v>
      </c>
      <c r="F55" s="31"/>
      <c r="G55" s="31"/>
      <c r="H55" s="151">
        <v>13.6</v>
      </c>
      <c r="I55" s="151">
        <v>15.8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40</v>
      </c>
      <c r="F58" s="31"/>
      <c r="G58" s="31"/>
      <c r="H58" s="151">
        <v>1.52</v>
      </c>
      <c r="I58" s="151">
        <v>1.52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445</v>
      </c>
      <c r="F59" s="39">
        <v>97.58771929824562</v>
      </c>
      <c r="G59" s="40"/>
      <c r="H59" s="152">
        <v>22.32</v>
      </c>
      <c r="I59" s="153">
        <v>22.32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51">
        <v>4.9</v>
      </c>
      <c r="I61" s="151">
        <v>5.25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51">
        <v>3.68</v>
      </c>
      <c r="I62" s="151">
        <v>3.681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1169</v>
      </c>
      <c r="F63" s="31"/>
      <c r="G63" s="31"/>
      <c r="H63" s="151">
        <v>68.34</v>
      </c>
      <c r="I63" s="151">
        <v>58.284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1493</v>
      </c>
      <c r="F64" s="39">
        <f>IF(D64&gt;0,100*E64/D64,0)</f>
        <v>102.05058099794942</v>
      </c>
      <c r="G64" s="40"/>
      <c r="H64" s="152">
        <v>76.92</v>
      </c>
      <c r="I64" s="153">
        <v>67.215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570</v>
      </c>
      <c r="F66" s="39">
        <v>98.27586206896552</v>
      </c>
      <c r="G66" s="40"/>
      <c r="H66" s="152">
        <v>28.432</v>
      </c>
      <c r="I66" s="153">
        <v>25.23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15</v>
      </c>
      <c r="F72" s="31"/>
      <c r="G72" s="31"/>
      <c r="H72" s="151">
        <v>0.307</v>
      </c>
      <c r="I72" s="151">
        <v>0.27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80</v>
      </c>
      <c r="F73" s="31"/>
      <c r="G73" s="31"/>
      <c r="H73" s="151">
        <v>2.298</v>
      </c>
      <c r="I73" s="151">
        <v>2.298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400</v>
      </c>
      <c r="F74" s="31"/>
      <c r="G74" s="31"/>
      <c r="H74" s="151">
        <v>18.293</v>
      </c>
      <c r="I74" s="151">
        <v>20.3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60</v>
      </c>
      <c r="F75" s="31"/>
      <c r="G75" s="31"/>
      <c r="H75" s="151">
        <v>2.205</v>
      </c>
      <c r="I75" s="151">
        <v>2.326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51">
        <v>1.65</v>
      </c>
      <c r="I76" s="151">
        <v>1.65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125</v>
      </c>
      <c r="F77" s="31"/>
      <c r="G77" s="31"/>
      <c r="H77" s="151">
        <v>4.44</v>
      </c>
      <c r="I77" s="151">
        <v>3.276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51">
        <v>9.116</v>
      </c>
      <c r="I78" s="151">
        <v>10.45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850</v>
      </c>
      <c r="F79" s="31"/>
      <c r="G79" s="31"/>
      <c r="H79" s="151">
        <v>0.692</v>
      </c>
      <c r="I79" s="151">
        <v>11.65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1775</v>
      </c>
      <c r="F80" s="39">
        <v>157.4977817213842</v>
      </c>
      <c r="G80" s="40"/>
      <c r="H80" s="152">
        <v>39.001</v>
      </c>
      <c r="I80" s="153">
        <v>52.22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4610</v>
      </c>
      <c r="F87" s="54">
        <f>IF(D87&gt;0,100*E87/D87,0)</f>
        <v>116.29667003027245</v>
      </c>
      <c r="G87" s="40"/>
      <c r="H87" s="156">
        <v>178.444</v>
      </c>
      <c r="I87" s="157">
        <v>177.933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86" zoomScaleSheetLayoutView="8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51">
        <v>0.34</v>
      </c>
      <c r="I20" s="151">
        <v>0.38</v>
      </c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52">
        <v>0.34</v>
      </c>
      <c r="I22" s="153">
        <v>0.38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329</v>
      </c>
      <c r="F24" s="39">
        <v>100</v>
      </c>
      <c r="G24" s="40"/>
      <c r="H24" s="152">
        <v>19.515</v>
      </c>
      <c r="I24" s="153">
        <v>23.81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52">
        <v>1.28</v>
      </c>
      <c r="I26" s="153">
        <v>1.35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69</v>
      </c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900</v>
      </c>
      <c r="D30" s="30">
        <v>870</v>
      </c>
      <c r="E30" s="30">
        <v>850</v>
      </c>
      <c r="F30" s="31"/>
      <c r="G30" s="31"/>
      <c r="H30" s="151">
        <v>59.4</v>
      </c>
      <c r="I30" s="151">
        <v>40.906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900</v>
      </c>
      <c r="D31" s="38">
        <v>870</v>
      </c>
      <c r="E31" s="38">
        <v>919</v>
      </c>
      <c r="F31" s="39">
        <v>105.63218390804597</v>
      </c>
      <c r="G31" s="40"/>
      <c r="H31" s="152">
        <v>59.4</v>
      </c>
      <c r="I31" s="153">
        <v>40.906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29</v>
      </c>
      <c r="D33" s="30">
        <v>30</v>
      </c>
      <c r="E33" s="30">
        <v>30</v>
      </c>
      <c r="F33" s="31"/>
      <c r="G33" s="31"/>
      <c r="H33" s="151">
        <v>0.873</v>
      </c>
      <c r="I33" s="151">
        <v>0.9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110</v>
      </c>
      <c r="E34" s="30"/>
      <c r="F34" s="31"/>
      <c r="G34" s="31"/>
      <c r="H34" s="151">
        <v>3.846</v>
      </c>
      <c r="I34" s="151">
        <v>2.5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58</v>
      </c>
      <c r="D35" s="30">
        <v>60</v>
      </c>
      <c r="E35" s="30">
        <v>60</v>
      </c>
      <c r="F35" s="31"/>
      <c r="G35" s="31"/>
      <c r="H35" s="151">
        <v>2.371</v>
      </c>
      <c r="I35" s="151">
        <v>2.5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197</v>
      </c>
      <c r="D37" s="38">
        <v>200</v>
      </c>
      <c r="E37" s="38"/>
      <c r="F37" s="39"/>
      <c r="G37" s="40"/>
      <c r="H37" s="152">
        <v>7.09</v>
      </c>
      <c r="I37" s="153">
        <v>5.9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75</v>
      </c>
      <c r="F39" s="39">
        <v>107.14285714285714</v>
      </c>
      <c r="G39" s="40"/>
      <c r="H39" s="152">
        <v>2.412</v>
      </c>
      <c r="I39" s="153">
        <v>2.3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147</v>
      </c>
      <c r="D41" s="30">
        <v>145</v>
      </c>
      <c r="E41" s="30"/>
      <c r="F41" s="31"/>
      <c r="G41" s="31"/>
      <c r="H41" s="151">
        <v>10.305</v>
      </c>
      <c r="I41" s="151">
        <v>8.001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45</v>
      </c>
      <c r="E43" s="30"/>
      <c r="F43" s="31"/>
      <c r="G43" s="31"/>
      <c r="H43" s="151">
        <v>1.44</v>
      </c>
      <c r="I43" s="151">
        <v>2.07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30</v>
      </c>
      <c r="E45" s="30"/>
      <c r="F45" s="31"/>
      <c r="G45" s="31"/>
      <c r="H45" s="151">
        <v>0.6</v>
      </c>
      <c r="I45" s="151">
        <v>0.81</v>
      </c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/>
      <c r="F48" s="31"/>
      <c r="G48" s="31"/>
      <c r="H48" s="151">
        <v>17.325</v>
      </c>
      <c r="I48" s="151">
        <v>25.85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131</v>
      </c>
      <c r="E49" s="30"/>
      <c r="F49" s="31"/>
      <c r="G49" s="31"/>
      <c r="H49" s="151">
        <v>7.08</v>
      </c>
      <c r="I49" s="151">
        <v>8.515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871</v>
      </c>
      <c r="D50" s="38">
        <v>868</v>
      </c>
      <c r="E50" s="38"/>
      <c r="F50" s="39"/>
      <c r="G50" s="40"/>
      <c r="H50" s="152">
        <v>36.75</v>
      </c>
      <c r="I50" s="153">
        <v>45.246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397</v>
      </c>
      <c r="F52" s="39">
        <v>100</v>
      </c>
      <c r="G52" s="40"/>
      <c r="H52" s="152">
        <v>16.142</v>
      </c>
      <c r="I52" s="153">
        <v>16.142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4438</v>
      </c>
      <c r="D54" s="30">
        <v>4600</v>
      </c>
      <c r="E54" s="30">
        <v>4300</v>
      </c>
      <c r="F54" s="31"/>
      <c r="G54" s="31"/>
      <c r="H54" s="151">
        <v>332.85</v>
      </c>
      <c r="I54" s="151">
        <v>349.6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1675</v>
      </c>
      <c r="D55" s="30">
        <v>1898</v>
      </c>
      <c r="E55" s="30">
        <v>2050</v>
      </c>
      <c r="F55" s="31"/>
      <c r="G55" s="31"/>
      <c r="H55" s="151">
        <v>100.5</v>
      </c>
      <c r="I55" s="151">
        <v>138.36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1069</v>
      </c>
      <c r="E56" s="30">
        <v>1170</v>
      </c>
      <c r="F56" s="31"/>
      <c r="G56" s="31"/>
      <c r="H56" s="151">
        <v>63.941</v>
      </c>
      <c r="I56" s="151">
        <v>66.38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>
        <v>73</v>
      </c>
      <c r="E57" s="30">
        <v>73</v>
      </c>
      <c r="F57" s="31"/>
      <c r="G57" s="31"/>
      <c r="H57" s="151"/>
      <c r="I57" s="151">
        <v>0.5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677</v>
      </c>
      <c r="D58" s="30">
        <v>704</v>
      </c>
      <c r="E58" s="30">
        <v>672</v>
      </c>
      <c r="F58" s="31"/>
      <c r="G58" s="31"/>
      <c r="H58" s="151">
        <v>48.473</v>
      </c>
      <c r="I58" s="151">
        <v>50.026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7847</v>
      </c>
      <c r="D59" s="38">
        <v>8344</v>
      </c>
      <c r="E59" s="38">
        <v>8265</v>
      </c>
      <c r="F59" s="39">
        <v>99.05321188878236</v>
      </c>
      <c r="G59" s="40"/>
      <c r="H59" s="152">
        <v>545.764</v>
      </c>
      <c r="I59" s="153">
        <v>604.866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60</v>
      </c>
      <c r="E61" s="30"/>
      <c r="F61" s="31"/>
      <c r="G61" s="31"/>
      <c r="H61" s="151">
        <v>3.15</v>
      </c>
      <c r="I61" s="151">
        <v>2.1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88</v>
      </c>
      <c r="E62" s="30">
        <v>88</v>
      </c>
      <c r="F62" s="31"/>
      <c r="G62" s="31"/>
      <c r="H62" s="151">
        <v>1.839</v>
      </c>
      <c r="I62" s="151">
        <v>2.061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173</v>
      </c>
      <c r="D64" s="38">
        <v>148</v>
      </c>
      <c r="E64" s="38"/>
      <c r="F64" s="39"/>
      <c r="G64" s="40"/>
      <c r="H64" s="152">
        <v>4.989</v>
      </c>
      <c r="I64" s="153">
        <v>4.161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185</v>
      </c>
      <c r="D66" s="38">
        <v>175</v>
      </c>
      <c r="E66" s="38">
        <v>130</v>
      </c>
      <c r="F66" s="39">
        <v>74.28571428571429</v>
      </c>
      <c r="G66" s="40"/>
      <c r="H66" s="152">
        <v>8.476</v>
      </c>
      <c r="I66" s="153">
        <v>9.1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19</v>
      </c>
      <c r="E72" s="30">
        <v>19</v>
      </c>
      <c r="F72" s="31"/>
      <c r="G72" s="31"/>
      <c r="H72" s="151">
        <v>0.65</v>
      </c>
      <c r="I72" s="151">
        <v>0.34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86</v>
      </c>
      <c r="E73" s="30">
        <v>84</v>
      </c>
      <c r="F73" s="31"/>
      <c r="G73" s="31"/>
      <c r="H73" s="151">
        <v>2.43</v>
      </c>
      <c r="I73" s="151">
        <v>2.43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407</v>
      </c>
      <c r="D74" s="30">
        <v>273</v>
      </c>
      <c r="E74" s="30">
        <v>260</v>
      </c>
      <c r="F74" s="31"/>
      <c r="G74" s="31"/>
      <c r="H74" s="151">
        <v>12.073</v>
      </c>
      <c r="I74" s="151">
        <v>11.382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109</v>
      </c>
      <c r="E75" s="30">
        <v>15</v>
      </c>
      <c r="F75" s="31"/>
      <c r="G75" s="31"/>
      <c r="H75" s="151">
        <v>4.449</v>
      </c>
      <c r="I75" s="151">
        <v>5.007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52</v>
      </c>
      <c r="E76" s="30">
        <v>52</v>
      </c>
      <c r="F76" s="31"/>
      <c r="G76" s="31"/>
      <c r="H76" s="151">
        <v>1.456</v>
      </c>
      <c r="I76" s="151">
        <v>1.46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5</v>
      </c>
      <c r="E77" s="30">
        <v>2</v>
      </c>
      <c r="F77" s="31"/>
      <c r="G77" s="31"/>
      <c r="H77" s="151">
        <v>0.24</v>
      </c>
      <c r="I77" s="151">
        <v>0.195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448</v>
      </c>
      <c r="D78" s="30">
        <v>445</v>
      </c>
      <c r="E78" s="30">
        <v>445</v>
      </c>
      <c r="F78" s="31"/>
      <c r="G78" s="31"/>
      <c r="H78" s="151">
        <v>19.372</v>
      </c>
      <c r="I78" s="151">
        <v>20.025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856</v>
      </c>
      <c r="D79" s="30">
        <v>874</v>
      </c>
      <c r="E79" s="30">
        <v>230</v>
      </c>
      <c r="F79" s="31"/>
      <c r="G79" s="31"/>
      <c r="H79" s="151">
        <v>29.618</v>
      </c>
      <c r="I79" s="151">
        <v>52.44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2004</v>
      </c>
      <c r="D80" s="38">
        <v>1863</v>
      </c>
      <c r="E80" s="38">
        <v>1107</v>
      </c>
      <c r="F80" s="39">
        <v>59.42028985507246</v>
      </c>
      <c r="G80" s="40"/>
      <c r="H80" s="152">
        <v>70.288</v>
      </c>
      <c r="I80" s="153">
        <v>93.279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13019</v>
      </c>
      <c r="D87" s="53">
        <v>13304</v>
      </c>
      <c r="E87" s="53"/>
      <c r="F87" s="54"/>
      <c r="G87" s="40"/>
      <c r="H87" s="156">
        <v>772.446</v>
      </c>
      <c r="I87" s="157">
        <v>847.4399999999999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38</v>
      </c>
      <c r="E9" s="30">
        <v>38</v>
      </c>
      <c r="F9" s="31"/>
      <c r="G9" s="31"/>
      <c r="H9" s="151">
        <v>0.215</v>
      </c>
      <c r="I9" s="151">
        <v>0.153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17</v>
      </c>
      <c r="D10" s="30">
        <v>20</v>
      </c>
      <c r="E10" s="30">
        <v>20</v>
      </c>
      <c r="F10" s="31"/>
      <c r="G10" s="31"/>
      <c r="H10" s="151">
        <v>0.1</v>
      </c>
      <c r="I10" s="151">
        <v>0.06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105</v>
      </c>
      <c r="D11" s="30">
        <v>16</v>
      </c>
      <c r="E11" s="30">
        <v>16</v>
      </c>
      <c r="F11" s="31"/>
      <c r="G11" s="31"/>
      <c r="H11" s="151">
        <v>0.387</v>
      </c>
      <c r="I11" s="151">
        <v>0.077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34</v>
      </c>
      <c r="D12" s="30">
        <v>4</v>
      </c>
      <c r="E12" s="30">
        <v>4</v>
      </c>
      <c r="F12" s="31"/>
      <c r="G12" s="31"/>
      <c r="H12" s="151">
        <v>0.149</v>
      </c>
      <c r="I12" s="151">
        <v>0.017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190</v>
      </c>
      <c r="D13" s="38">
        <v>78</v>
      </c>
      <c r="E13" s="38">
        <v>78</v>
      </c>
      <c r="F13" s="39">
        <v>100</v>
      </c>
      <c r="G13" s="40"/>
      <c r="H13" s="152">
        <v>0.851</v>
      </c>
      <c r="I13" s="153">
        <v>0.307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22</v>
      </c>
      <c r="D15" s="38">
        <v>25</v>
      </c>
      <c r="E15" s="38">
        <v>13</v>
      </c>
      <c r="F15" s="39">
        <v>52</v>
      </c>
      <c r="G15" s="40"/>
      <c r="H15" s="152">
        <v>0.11</v>
      </c>
      <c r="I15" s="153">
        <v>0.115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4</v>
      </c>
      <c r="F19" s="31"/>
      <c r="G19" s="31"/>
      <c r="H19" s="151">
        <v>0.122</v>
      </c>
      <c r="I19" s="151">
        <v>0.122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1">
        <v>0.122</v>
      </c>
      <c r="I20" s="151">
        <v>0.134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51">
        <v>0.12</v>
      </c>
      <c r="I21" s="151">
        <v>0.14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62</v>
      </c>
      <c r="D22" s="38">
        <v>62</v>
      </c>
      <c r="E22" s="38">
        <v>48</v>
      </c>
      <c r="F22" s="39">
        <v>77.41935483870968</v>
      </c>
      <c r="G22" s="40"/>
      <c r="H22" s="152">
        <v>0.364</v>
      </c>
      <c r="I22" s="153">
        <v>0.396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2308</v>
      </c>
      <c r="D24" s="38">
        <v>2534</v>
      </c>
      <c r="E24" s="38">
        <v>2671</v>
      </c>
      <c r="F24" s="39">
        <v>105.40647198105762</v>
      </c>
      <c r="G24" s="40"/>
      <c r="H24" s="152">
        <v>17.425</v>
      </c>
      <c r="I24" s="153">
        <v>19.559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1389</v>
      </c>
      <c r="D26" s="38">
        <v>1600</v>
      </c>
      <c r="E26" s="38">
        <v>1700</v>
      </c>
      <c r="F26" s="39">
        <v>106.25</v>
      </c>
      <c r="G26" s="40"/>
      <c r="H26" s="152">
        <v>10.847</v>
      </c>
      <c r="I26" s="153">
        <v>11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3126</v>
      </c>
      <c r="D28" s="30">
        <v>4778</v>
      </c>
      <c r="E28" s="30">
        <v>4500</v>
      </c>
      <c r="F28" s="31"/>
      <c r="G28" s="31"/>
      <c r="H28" s="151">
        <v>28.684</v>
      </c>
      <c r="I28" s="151">
        <v>27.712</v>
      </c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1406</v>
      </c>
      <c r="D30" s="30">
        <v>1529</v>
      </c>
      <c r="E30" s="30">
        <v>1500</v>
      </c>
      <c r="F30" s="31"/>
      <c r="G30" s="31"/>
      <c r="H30" s="151">
        <v>9.56</v>
      </c>
      <c r="I30" s="151">
        <v>9.939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4532</v>
      </c>
      <c r="D31" s="38">
        <v>6307</v>
      </c>
      <c r="E31" s="38">
        <v>6000</v>
      </c>
      <c r="F31" s="39">
        <v>95.13239257967338</v>
      </c>
      <c r="G31" s="40"/>
      <c r="H31" s="152">
        <v>38.244</v>
      </c>
      <c r="I31" s="153">
        <v>37.650999999999996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61</v>
      </c>
      <c r="D33" s="30">
        <v>50</v>
      </c>
      <c r="E33" s="30">
        <v>40</v>
      </c>
      <c r="F33" s="31"/>
      <c r="G33" s="31"/>
      <c r="H33" s="151">
        <v>0.454</v>
      </c>
      <c r="I33" s="151">
        <v>0.36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84</v>
      </c>
      <c r="D34" s="30">
        <v>80</v>
      </c>
      <c r="E34" s="30">
        <v>50</v>
      </c>
      <c r="F34" s="31"/>
      <c r="G34" s="31"/>
      <c r="H34" s="151">
        <v>0.495</v>
      </c>
      <c r="I34" s="151">
        <v>0.45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47</v>
      </c>
      <c r="D35" s="30">
        <v>70</v>
      </c>
      <c r="E35" s="30">
        <v>70</v>
      </c>
      <c r="F35" s="31"/>
      <c r="G35" s="31"/>
      <c r="H35" s="151">
        <v>0.313</v>
      </c>
      <c r="I35" s="151">
        <v>0.48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47</v>
      </c>
      <c r="D36" s="30">
        <v>47</v>
      </c>
      <c r="E36" s="30">
        <v>47</v>
      </c>
      <c r="F36" s="31"/>
      <c r="G36" s="31"/>
      <c r="H36" s="151">
        <v>0.233</v>
      </c>
      <c r="I36" s="151">
        <v>0.233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239</v>
      </c>
      <c r="D37" s="38">
        <v>247</v>
      </c>
      <c r="E37" s="38">
        <v>207</v>
      </c>
      <c r="F37" s="39">
        <v>83.80566801619433</v>
      </c>
      <c r="G37" s="40"/>
      <c r="H37" s="152">
        <v>1.495</v>
      </c>
      <c r="I37" s="153">
        <v>1.5230000000000001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52">
        <v>0.01</v>
      </c>
      <c r="I39" s="153">
        <v>0.01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45</v>
      </c>
      <c r="D41" s="30">
        <v>159</v>
      </c>
      <c r="E41" s="30">
        <v>90</v>
      </c>
      <c r="F41" s="31"/>
      <c r="G41" s="31"/>
      <c r="H41" s="151">
        <v>0.32</v>
      </c>
      <c r="I41" s="151">
        <v>0.45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110</v>
      </c>
      <c r="D42" s="30">
        <v>115</v>
      </c>
      <c r="E42" s="30">
        <v>110</v>
      </c>
      <c r="F42" s="31"/>
      <c r="G42" s="31"/>
      <c r="H42" s="151">
        <v>1.045</v>
      </c>
      <c r="I42" s="151">
        <v>1.006</v>
      </c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>
        <v>70</v>
      </c>
      <c r="D44" s="30">
        <v>60</v>
      </c>
      <c r="E44" s="30">
        <v>60</v>
      </c>
      <c r="F44" s="31"/>
      <c r="G44" s="31"/>
      <c r="H44" s="151">
        <v>0.56</v>
      </c>
      <c r="I44" s="151">
        <v>0.408</v>
      </c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23</v>
      </c>
      <c r="D46" s="30">
        <v>18</v>
      </c>
      <c r="E46" s="30">
        <v>18</v>
      </c>
      <c r="F46" s="31"/>
      <c r="G46" s="31"/>
      <c r="H46" s="151">
        <v>0.161</v>
      </c>
      <c r="I46" s="151">
        <v>0.126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71</v>
      </c>
      <c r="D47" s="30"/>
      <c r="E47" s="30"/>
      <c r="F47" s="31"/>
      <c r="G47" s="31"/>
      <c r="H47" s="151">
        <v>0.355</v>
      </c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51">
        <v>9.1</v>
      </c>
      <c r="I48" s="151">
        <v>9.1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373</v>
      </c>
      <c r="D49" s="30">
        <v>388</v>
      </c>
      <c r="E49" s="30">
        <v>400</v>
      </c>
      <c r="F49" s="31"/>
      <c r="G49" s="31"/>
      <c r="H49" s="151">
        <v>3.73</v>
      </c>
      <c r="I49" s="151">
        <v>3.88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1992</v>
      </c>
      <c r="D50" s="38">
        <v>2040</v>
      </c>
      <c r="E50" s="38">
        <v>1978</v>
      </c>
      <c r="F50" s="39">
        <v>96.96078431372548</v>
      </c>
      <c r="G50" s="40"/>
      <c r="H50" s="152">
        <v>15.271</v>
      </c>
      <c r="I50" s="153">
        <v>14.969999999999999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1600</v>
      </c>
      <c r="D54" s="30">
        <v>1975</v>
      </c>
      <c r="E54" s="30">
        <v>1900</v>
      </c>
      <c r="F54" s="31"/>
      <c r="G54" s="31"/>
      <c r="H54" s="151">
        <v>12</v>
      </c>
      <c r="I54" s="151">
        <v>14.319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371</v>
      </c>
      <c r="D55" s="30">
        <v>356</v>
      </c>
      <c r="E55" s="30">
        <v>356</v>
      </c>
      <c r="F55" s="31"/>
      <c r="G55" s="31"/>
      <c r="H55" s="151">
        <v>3.191</v>
      </c>
      <c r="I55" s="151">
        <v>3.062</v>
      </c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502</v>
      </c>
      <c r="E58" s="30">
        <v>542</v>
      </c>
      <c r="F58" s="31"/>
      <c r="G58" s="31"/>
      <c r="H58" s="151">
        <v>3.302</v>
      </c>
      <c r="I58" s="151">
        <v>3.514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2436</v>
      </c>
      <c r="D59" s="38">
        <v>2833</v>
      </c>
      <c r="E59" s="38">
        <v>2798</v>
      </c>
      <c r="F59" s="39">
        <v>98.76456053653371</v>
      </c>
      <c r="G59" s="40"/>
      <c r="H59" s="152">
        <v>18.493</v>
      </c>
      <c r="I59" s="153">
        <v>20.895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30</v>
      </c>
      <c r="E61" s="30"/>
      <c r="F61" s="31"/>
      <c r="G61" s="31"/>
      <c r="H61" s="151">
        <v>0.24</v>
      </c>
      <c r="I61" s="151">
        <v>0.24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48</v>
      </c>
      <c r="D62" s="30">
        <v>56</v>
      </c>
      <c r="E62" s="30">
        <v>56</v>
      </c>
      <c r="F62" s="31"/>
      <c r="G62" s="31"/>
      <c r="H62" s="151">
        <v>0.346</v>
      </c>
      <c r="I62" s="151">
        <v>0.448</v>
      </c>
      <c r="J62" s="151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78</v>
      </c>
      <c r="D64" s="38">
        <v>86</v>
      </c>
      <c r="E64" s="38">
        <v>56</v>
      </c>
      <c r="F64" s="39">
        <v>65.11627906976744</v>
      </c>
      <c r="G64" s="40"/>
      <c r="H64" s="152">
        <v>0.586</v>
      </c>
      <c r="I64" s="153">
        <v>0.688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3</v>
      </c>
      <c r="E66" s="38">
        <v>20</v>
      </c>
      <c r="F66" s="39">
        <v>666.6666666666666</v>
      </c>
      <c r="G66" s="40"/>
      <c r="H66" s="152">
        <v>0.76</v>
      </c>
      <c r="I66" s="153">
        <v>0.052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120</v>
      </c>
      <c r="D68" s="30">
        <v>50</v>
      </c>
      <c r="E68" s="30">
        <v>100</v>
      </c>
      <c r="F68" s="31"/>
      <c r="G68" s="31"/>
      <c r="H68" s="151">
        <v>0.63</v>
      </c>
      <c r="I68" s="151">
        <v>0.2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120</v>
      </c>
      <c r="D70" s="38">
        <v>50</v>
      </c>
      <c r="E70" s="38">
        <v>100</v>
      </c>
      <c r="F70" s="39">
        <v>200</v>
      </c>
      <c r="G70" s="40"/>
      <c r="H70" s="152">
        <v>0.63</v>
      </c>
      <c r="I70" s="153">
        <v>0.2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77</v>
      </c>
      <c r="D72" s="30">
        <v>78</v>
      </c>
      <c r="E72" s="30">
        <v>78</v>
      </c>
      <c r="F72" s="31"/>
      <c r="G72" s="31"/>
      <c r="H72" s="151">
        <v>0.609</v>
      </c>
      <c r="I72" s="151">
        <v>0.603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56</v>
      </c>
      <c r="D73" s="30">
        <v>56</v>
      </c>
      <c r="E73" s="30">
        <v>45</v>
      </c>
      <c r="F73" s="31"/>
      <c r="G73" s="31"/>
      <c r="H73" s="151">
        <v>1.057</v>
      </c>
      <c r="I73" s="151">
        <v>1.057</v>
      </c>
      <c r="J73" s="151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112</v>
      </c>
      <c r="D75" s="30">
        <v>113</v>
      </c>
      <c r="E75" s="30">
        <v>169</v>
      </c>
      <c r="F75" s="31"/>
      <c r="G75" s="31"/>
      <c r="H75" s="151">
        <v>1.189</v>
      </c>
      <c r="I75" s="151">
        <v>1.247</v>
      </c>
      <c r="J75" s="151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11</v>
      </c>
      <c r="D77" s="30">
        <v>11</v>
      </c>
      <c r="E77" s="30">
        <v>5</v>
      </c>
      <c r="F77" s="31"/>
      <c r="G77" s="31"/>
      <c r="H77" s="151">
        <v>0.06</v>
      </c>
      <c r="I77" s="151">
        <v>0.06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95</v>
      </c>
      <c r="D78" s="30">
        <v>110</v>
      </c>
      <c r="E78" s="30">
        <v>100</v>
      </c>
      <c r="F78" s="31"/>
      <c r="G78" s="31"/>
      <c r="H78" s="151">
        <v>0.665</v>
      </c>
      <c r="I78" s="151">
        <v>0.77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3</v>
      </c>
      <c r="E79" s="30">
        <v>3</v>
      </c>
      <c r="F79" s="31"/>
      <c r="G79" s="31"/>
      <c r="H79" s="151">
        <v>0.113</v>
      </c>
      <c r="I79" s="151">
        <v>0.018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366</v>
      </c>
      <c r="D80" s="38">
        <v>371</v>
      </c>
      <c r="E80" s="38">
        <v>400</v>
      </c>
      <c r="F80" s="39">
        <v>107.81671159029649</v>
      </c>
      <c r="G80" s="40"/>
      <c r="H80" s="152">
        <v>3.693</v>
      </c>
      <c r="I80" s="153">
        <v>3.755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43</v>
      </c>
      <c r="D82" s="30">
        <v>43</v>
      </c>
      <c r="E82" s="30">
        <v>43</v>
      </c>
      <c r="F82" s="31"/>
      <c r="G82" s="31"/>
      <c r="H82" s="151">
        <v>0.446</v>
      </c>
      <c r="I82" s="151">
        <v>0.446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51">
        <v>0.045</v>
      </c>
      <c r="I83" s="151">
        <v>0.045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53</v>
      </c>
      <c r="D84" s="38">
        <v>53</v>
      </c>
      <c r="E84" s="38">
        <v>53</v>
      </c>
      <c r="F84" s="39">
        <v>100</v>
      </c>
      <c r="G84" s="40"/>
      <c r="H84" s="152">
        <v>0.491</v>
      </c>
      <c r="I84" s="153">
        <v>0.491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13825</v>
      </c>
      <c r="D87" s="53">
        <v>16290</v>
      </c>
      <c r="E87" s="53">
        <v>16123</v>
      </c>
      <c r="F87" s="54">
        <f>IF(D87&gt;0,100*E87/D87,0)</f>
        <v>98.97483118477594</v>
      </c>
      <c r="G87" s="40"/>
      <c r="H87" s="156">
        <v>109.27000000000001</v>
      </c>
      <c r="I87" s="157">
        <v>111.612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5</v>
      </c>
      <c r="D15" s="38">
        <v>5</v>
      </c>
      <c r="E15" s="38">
        <v>4</v>
      </c>
      <c r="F15" s="39">
        <v>80</v>
      </c>
      <c r="G15" s="40"/>
      <c r="H15" s="152">
        <v>0.03</v>
      </c>
      <c r="I15" s="153">
        <v>0.032</v>
      </c>
      <c r="J15" s="153">
        <v>0.024</v>
      </c>
      <c r="K15" s="41">
        <v>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>
        <v>3</v>
      </c>
      <c r="F19" s="31"/>
      <c r="G19" s="31"/>
      <c r="H19" s="151">
        <v>0.012</v>
      </c>
      <c r="I19" s="151">
        <v>0.018</v>
      </c>
      <c r="J19" s="151">
        <v>0.023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1">
        <v>0.062</v>
      </c>
      <c r="I20" s="151">
        <v>0.064</v>
      </c>
      <c r="J20" s="151">
        <v>0.064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51">
        <v>0.092</v>
      </c>
      <c r="I21" s="151">
        <v>0.104</v>
      </c>
      <c r="J21" s="151">
        <v>0.104</v>
      </c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34</v>
      </c>
      <c r="E22" s="38">
        <v>35</v>
      </c>
      <c r="F22" s="39">
        <v>102.94117647058823</v>
      </c>
      <c r="G22" s="40"/>
      <c r="H22" s="152">
        <v>0.16599999999999998</v>
      </c>
      <c r="I22" s="153">
        <v>0.186</v>
      </c>
      <c r="J22" s="153">
        <v>0.191</v>
      </c>
      <c r="K22" s="41">
        <v>102.68817204301077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1401</v>
      </c>
      <c r="D24" s="38">
        <v>1635</v>
      </c>
      <c r="E24" s="38">
        <v>1823</v>
      </c>
      <c r="F24" s="39">
        <v>111.49847094801223</v>
      </c>
      <c r="G24" s="40"/>
      <c r="H24" s="152">
        <v>11.33</v>
      </c>
      <c r="I24" s="153">
        <v>13.364</v>
      </c>
      <c r="J24" s="153">
        <v>14.893</v>
      </c>
      <c r="K24" s="41">
        <v>111.4411852738701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32</v>
      </c>
      <c r="D26" s="38">
        <v>30</v>
      </c>
      <c r="E26" s="38">
        <v>30</v>
      </c>
      <c r="F26" s="39">
        <v>100</v>
      </c>
      <c r="G26" s="40"/>
      <c r="H26" s="152">
        <v>0.135</v>
      </c>
      <c r="I26" s="153">
        <v>0.14</v>
      </c>
      <c r="J26" s="153">
        <v>0.15</v>
      </c>
      <c r="K26" s="41">
        <v>107.14285714285714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90</v>
      </c>
      <c r="E28" s="30">
        <v>100</v>
      </c>
      <c r="F28" s="31"/>
      <c r="G28" s="31"/>
      <c r="H28" s="151">
        <v>0.154</v>
      </c>
      <c r="I28" s="151">
        <v>0.315</v>
      </c>
      <c r="J28" s="151">
        <v>0.523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1002</v>
      </c>
      <c r="D30" s="30">
        <v>1078</v>
      </c>
      <c r="E30" s="30">
        <v>1100</v>
      </c>
      <c r="F30" s="31"/>
      <c r="G30" s="31"/>
      <c r="H30" s="151">
        <v>4.208</v>
      </c>
      <c r="I30" s="151">
        <v>6.468</v>
      </c>
      <c r="J30" s="151">
        <v>6.6</v>
      </c>
      <c r="K30" s="32"/>
    </row>
    <row r="31" spans="1:11" s="42" customFormat="1" ht="11.25" customHeight="1">
      <c r="A31" s="43" t="s">
        <v>23</v>
      </c>
      <c r="B31" s="37"/>
      <c r="C31" s="38">
        <v>1010</v>
      </c>
      <c r="D31" s="38">
        <v>1168</v>
      </c>
      <c r="E31" s="38">
        <v>1200</v>
      </c>
      <c r="F31" s="39">
        <v>102.73972602739725</v>
      </c>
      <c r="G31" s="40"/>
      <c r="H31" s="152">
        <v>4.362</v>
      </c>
      <c r="I31" s="153">
        <v>6.783</v>
      </c>
      <c r="J31" s="153">
        <v>7.122999999999999</v>
      </c>
      <c r="K31" s="41">
        <v>105.01253132832079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199</v>
      </c>
      <c r="D33" s="30">
        <v>200</v>
      </c>
      <c r="E33" s="30">
        <v>200</v>
      </c>
      <c r="F33" s="31"/>
      <c r="G33" s="31"/>
      <c r="H33" s="151">
        <v>1.923</v>
      </c>
      <c r="I33" s="151">
        <v>2.06</v>
      </c>
      <c r="J33" s="151">
        <v>2.06</v>
      </c>
      <c r="K33" s="32"/>
    </row>
    <row r="34" spans="1:11" s="33" customFormat="1" ht="11.25" customHeight="1">
      <c r="A34" s="35" t="s">
        <v>25</v>
      </c>
      <c r="B34" s="29"/>
      <c r="C34" s="30">
        <v>107</v>
      </c>
      <c r="D34" s="30">
        <v>110</v>
      </c>
      <c r="E34" s="30">
        <v>100</v>
      </c>
      <c r="F34" s="31"/>
      <c r="G34" s="31"/>
      <c r="H34" s="151">
        <v>1.011</v>
      </c>
      <c r="I34" s="151">
        <v>1</v>
      </c>
      <c r="J34" s="151">
        <v>1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51">
        <v>0.054</v>
      </c>
      <c r="I35" s="151">
        <v>0.1</v>
      </c>
      <c r="J35" s="151">
        <v>0.1</v>
      </c>
      <c r="K35" s="32"/>
    </row>
    <row r="36" spans="1:11" s="33" customFormat="1" ht="11.25" customHeight="1">
      <c r="A36" s="35" t="s">
        <v>27</v>
      </c>
      <c r="B36" s="29"/>
      <c r="C36" s="30">
        <v>55</v>
      </c>
      <c r="D36" s="30">
        <v>55</v>
      </c>
      <c r="E36" s="30">
        <v>55</v>
      </c>
      <c r="F36" s="31"/>
      <c r="G36" s="31"/>
      <c r="H36" s="151">
        <v>0.535</v>
      </c>
      <c r="I36" s="151">
        <v>0.535</v>
      </c>
      <c r="J36" s="151">
        <v>0.535</v>
      </c>
      <c r="K36" s="32"/>
    </row>
    <row r="37" spans="1:11" s="42" customFormat="1" ht="11.25" customHeight="1">
      <c r="A37" s="36" t="s">
        <v>28</v>
      </c>
      <c r="B37" s="37"/>
      <c r="C37" s="38">
        <v>367</v>
      </c>
      <c r="D37" s="38">
        <v>375</v>
      </c>
      <c r="E37" s="38">
        <v>365</v>
      </c>
      <c r="F37" s="39">
        <v>97.33333333333333</v>
      </c>
      <c r="G37" s="40"/>
      <c r="H37" s="152">
        <v>3.523</v>
      </c>
      <c r="I37" s="153">
        <v>3.6950000000000003</v>
      </c>
      <c r="J37" s="153">
        <v>3.6950000000000003</v>
      </c>
      <c r="K37" s="41">
        <v>99.99999999999999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>
        <v>5</v>
      </c>
      <c r="F39" s="39">
        <v>100</v>
      </c>
      <c r="G39" s="40"/>
      <c r="H39" s="152">
        <v>0.054</v>
      </c>
      <c r="I39" s="153">
        <v>0.05</v>
      </c>
      <c r="J39" s="153">
        <v>0.055</v>
      </c>
      <c r="K39" s="41">
        <v>110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22</v>
      </c>
      <c r="D52" s="38">
        <v>22</v>
      </c>
      <c r="E52" s="38">
        <v>22</v>
      </c>
      <c r="F52" s="39">
        <v>100</v>
      </c>
      <c r="G52" s="40"/>
      <c r="H52" s="152">
        <v>0.198</v>
      </c>
      <c r="I52" s="153">
        <v>0.198</v>
      </c>
      <c r="J52" s="153">
        <v>0.198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40</v>
      </c>
      <c r="D54" s="30">
        <v>20</v>
      </c>
      <c r="E54" s="30">
        <v>20</v>
      </c>
      <c r="F54" s="31"/>
      <c r="G54" s="31"/>
      <c r="H54" s="151">
        <v>0.3</v>
      </c>
      <c r="I54" s="151">
        <v>0.14</v>
      </c>
      <c r="J54" s="151">
        <v>0.145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4</v>
      </c>
      <c r="F55" s="31"/>
      <c r="G55" s="31"/>
      <c r="H55" s="151">
        <v>0.04</v>
      </c>
      <c r="I55" s="151">
        <v>0.04</v>
      </c>
      <c r="J55" s="151">
        <v>0.032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45</v>
      </c>
      <c r="E58" s="30">
        <v>35</v>
      </c>
      <c r="F58" s="31"/>
      <c r="G58" s="31"/>
      <c r="H58" s="151">
        <v>0.04</v>
      </c>
      <c r="I58" s="151">
        <v>0.383</v>
      </c>
      <c r="J58" s="151">
        <v>0.263</v>
      </c>
      <c r="K58" s="32"/>
    </row>
    <row r="59" spans="1:11" s="42" customFormat="1" ht="11.25" customHeight="1">
      <c r="A59" s="36" t="s">
        <v>46</v>
      </c>
      <c r="B59" s="37"/>
      <c r="C59" s="38">
        <v>50</v>
      </c>
      <c r="D59" s="38">
        <v>70</v>
      </c>
      <c r="E59" s="38">
        <v>59</v>
      </c>
      <c r="F59" s="39">
        <v>84.28571428571429</v>
      </c>
      <c r="G59" s="40"/>
      <c r="H59" s="152">
        <v>0.37999999999999995</v>
      </c>
      <c r="I59" s="153">
        <v>0.5630000000000001</v>
      </c>
      <c r="J59" s="153">
        <v>0.44</v>
      </c>
      <c r="K59" s="41">
        <v>78.15275310834812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460</v>
      </c>
      <c r="D61" s="30">
        <v>450</v>
      </c>
      <c r="E61" s="30">
        <v>490</v>
      </c>
      <c r="F61" s="31"/>
      <c r="G61" s="31"/>
      <c r="H61" s="151">
        <v>5.06</v>
      </c>
      <c r="I61" s="151">
        <v>5.4</v>
      </c>
      <c r="J61" s="151">
        <v>5.88</v>
      </c>
      <c r="K61" s="32"/>
    </row>
    <row r="62" spans="1:11" s="33" customFormat="1" ht="11.25" customHeight="1">
      <c r="A62" s="35" t="s">
        <v>48</v>
      </c>
      <c r="B62" s="29"/>
      <c r="C62" s="30">
        <v>64</v>
      </c>
      <c r="D62" s="30">
        <v>69</v>
      </c>
      <c r="E62" s="30">
        <v>69</v>
      </c>
      <c r="F62" s="31"/>
      <c r="G62" s="31"/>
      <c r="H62" s="151">
        <v>0.518</v>
      </c>
      <c r="I62" s="151">
        <v>0.621</v>
      </c>
      <c r="J62" s="151">
        <v>0.497</v>
      </c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95</v>
      </c>
      <c r="E63" s="30">
        <v>95</v>
      </c>
      <c r="F63" s="31"/>
      <c r="G63" s="31"/>
      <c r="H63" s="151">
        <v>0.475</v>
      </c>
      <c r="I63" s="151">
        <v>0.475</v>
      </c>
      <c r="J63" s="151">
        <v>0.475</v>
      </c>
      <c r="K63" s="32"/>
    </row>
    <row r="64" spans="1:11" s="42" customFormat="1" ht="11.25" customHeight="1">
      <c r="A64" s="36" t="s">
        <v>50</v>
      </c>
      <c r="B64" s="37"/>
      <c r="C64" s="38">
        <v>619</v>
      </c>
      <c r="D64" s="38">
        <v>614</v>
      </c>
      <c r="E64" s="38">
        <v>654</v>
      </c>
      <c r="F64" s="39">
        <v>106.51465798045602</v>
      </c>
      <c r="G64" s="40"/>
      <c r="H64" s="152">
        <v>6.052999999999999</v>
      </c>
      <c r="I64" s="153">
        <v>6.496</v>
      </c>
      <c r="J64" s="153">
        <v>6.851999999999999</v>
      </c>
      <c r="K64" s="41">
        <v>105.48029556650245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562</v>
      </c>
      <c r="D66" s="38">
        <v>599</v>
      </c>
      <c r="E66" s="38">
        <v>502</v>
      </c>
      <c r="F66" s="39">
        <v>83.80634390651085</v>
      </c>
      <c r="G66" s="40"/>
      <c r="H66" s="152">
        <v>8.149</v>
      </c>
      <c r="I66" s="153">
        <v>7.444</v>
      </c>
      <c r="J66" s="153">
        <v>7.279</v>
      </c>
      <c r="K66" s="41">
        <v>97.78344975819452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90</v>
      </c>
      <c r="F68" s="31"/>
      <c r="G68" s="31"/>
      <c r="H68" s="151">
        <v>0.525</v>
      </c>
      <c r="I68" s="151">
        <v>0.5</v>
      </c>
      <c r="J68" s="151">
        <v>0.7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100</v>
      </c>
      <c r="E70" s="38">
        <v>90</v>
      </c>
      <c r="F70" s="39">
        <v>90</v>
      </c>
      <c r="G70" s="40"/>
      <c r="H70" s="152">
        <v>0.525</v>
      </c>
      <c r="I70" s="153">
        <v>0.5</v>
      </c>
      <c r="J70" s="153">
        <v>0.7</v>
      </c>
      <c r="K70" s="41">
        <v>140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290</v>
      </c>
      <c r="D72" s="30">
        <v>228</v>
      </c>
      <c r="E72" s="30">
        <v>228</v>
      </c>
      <c r="F72" s="31"/>
      <c r="G72" s="31"/>
      <c r="H72" s="151">
        <v>3.187</v>
      </c>
      <c r="I72" s="151">
        <v>2.419</v>
      </c>
      <c r="J72" s="151">
        <v>2.419</v>
      </c>
      <c r="K72" s="32"/>
    </row>
    <row r="73" spans="1:11" s="33" customFormat="1" ht="11.25" customHeight="1">
      <c r="A73" s="35" t="s">
        <v>56</v>
      </c>
      <c r="B73" s="29"/>
      <c r="C73" s="30">
        <v>84</v>
      </c>
      <c r="D73" s="30">
        <v>84</v>
      </c>
      <c r="E73" s="30">
        <v>140</v>
      </c>
      <c r="F73" s="31"/>
      <c r="G73" s="31"/>
      <c r="H73" s="151">
        <v>0.66</v>
      </c>
      <c r="I73" s="151">
        <v>0.66</v>
      </c>
      <c r="J73" s="151">
        <v>1.1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231</v>
      </c>
      <c r="D75" s="30">
        <v>231</v>
      </c>
      <c r="E75" s="30">
        <v>195</v>
      </c>
      <c r="F75" s="31"/>
      <c r="G75" s="31"/>
      <c r="H75" s="151">
        <v>1.803</v>
      </c>
      <c r="I75" s="151">
        <v>2.582</v>
      </c>
      <c r="J75" s="151">
        <v>1.506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51">
        <v>0.968</v>
      </c>
      <c r="I76" s="151">
        <v>0.97</v>
      </c>
      <c r="J76" s="151">
        <v>0.97</v>
      </c>
      <c r="K76" s="32"/>
    </row>
    <row r="77" spans="1:11" s="33" customFormat="1" ht="11.25" customHeight="1">
      <c r="A77" s="35" t="s">
        <v>60</v>
      </c>
      <c r="B77" s="29"/>
      <c r="C77" s="30">
        <v>119</v>
      </c>
      <c r="D77" s="30">
        <v>119</v>
      </c>
      <c r="E77" s="30">
        <v>106</v>
      </c>
      <c r="F77" s="31"/>
      <c r="G77" s="31"/>
      <c r="H77" s="151">
        <v>0.803</v>
      </c>
      <c r="I77" s="151">
        <v>0.803</v>
      </c>
      <c r="J77" s="151">
        <v>0.696</v>
      </c>
      <c r="K77" s="32"/>
    </row>
    <row r="78" spans="1:11" s="33" customFormat="1" ht="11.25" customHeight="1">
      <c r="A78" s="35" t="s">
        <v>61</v>
      </c>
      <c r="B78" s="29"/>
      <c r="C78" s="30">
        <v>737</v>
      </c>
      <c r="D78" s="30">
        <v>850</v>
      </c>
      <c r="E78" s="30">
        <v>750</v>
      </c>
      <c r="F78" s="31"/>
      <c r="G78" s="31"/>
      <c r="H78" s="151">
        <v>6.885</v>
      </c>
      <c r="I78" s="151">
        <v>7.31</v>
      </c>
      <c r="J78" s="151">
        <v>7.009</v>
      </c>
      <c r="K78" s="32"/>
    </row>
    <row r="79" spans="1:11" s="33" customFormat="1" ht="11.25" customHeight="1">
      <c r="A79" s="35" t="s">
        <v>62</v>
      </c>
      <c r="B79" s="29"/>
      <c r="C79" s="30">
        <v>137</v>
      </c>
      <c r="D79" s="30">
        <v>52</v>
      </c>
      <c r="E79" s="30">
        <v>52</v>
      </c>
      <c r="F79" s="31"/>
      <c r="G79" s="31"/>
      <c r="H79" s="151">
        <v>1.199</v>
      </c>
      <c r="I79" s="151">
        <v>0.624</v>
      </c>
      <c r="J79" s="151">
        <v>0.92</v>
      </c>
      <c r="K79" s="32"/>
    </row>
    <row r="80" spans="1:11" s="42" customFormat="1" ht="11.25" customHeight="1">
      <c r="A80" s="43" t="s">
        <v>63</v>
      </c>
      <c r="B80" s="37"/>
      <c r="C80" s="38">
        <v>1708</v>
      </c>
      <c r="D80" s="38">
        <v>1674</v>
      </c>
      <c r="E80" s="38">
        <v>1581</v>
      </c>
      <c r="F80" s="39">
        <v>94.44444444444444</v>
      </c>
      <c r="G80" s="40"/>
      <c r="H80" s="152">
        <v>15.505</v>
      </c>
      <c r="I80" s="153">
        <v>15.368</v>
      </c>
      <c r="J80" s="153">
        <v>14.62</v>
      </c>
      <c r="K80" s="41">
        <v>95.13274336283186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51">
        <v>0.283</v>
      </c>
      <c r="I82" s="151">
        <v>0.283</v>
      </c>
      <c r="J82" s="151">
        <v>0.283</v>
      </c>
      <c r="K82" s="32"/>
    </row>
    <row r="83" spans="1:11" s="33" customFormat="1" ht="11.25" customHeight="1">
      <c r="A83" s="35" t="s">
        <v>65</v>
      </c>
      <c r="B83" s="29"/>
      <c r="C83" s="30">
        <v>44</v>
      </c>
      <c r="D83" s="30">
        <v>45</v>
      </c>
      <c r="E83" s="30">
        <v>45</v>
      </c>
      <c r="F83" s="31"/>
      <c r="G83" s="31"/>
      <c r="H83" s="151">
        <v>0.207</v>
      </c>
      <c r="I83" s="151">
        <v>0.21</v>
      </c>
      <c r="J83" s="151">
        <v>0.21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62</v>
      </c>
      <c r="E84" s="38">
        <v>62</v>
      </c>
      <c r="F84" s="39">
        <v>100</v>
      </c>
      <c r="G84" s="40"/>
      <c r="H84" s="152">
        <v>0.49</v>
      </c>
      <c r="I84" s="153">
        <v>0.493</v>
      </c>
      <c r="J84" s="153">
        <v>0.493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5976</v>
      </c>
      <c r="D87" s="53">
        <v>6393</v>
      </c>
      <c r="E87" s="53">
        <v>6432</v>
      </c>
      <c r="F87" s="54">
        <f>IF(D87&gt;0,100*E87/D87,0)</f>
        <v>100.61004223369311</v>
      </c>
      <c r="G87" s="40"/>
      <c r="H87" s="156">
        <v>50.9</v>
      </c>
      <c r="I87" s="157">
        <v>55.31200000000001</v>
      </c>
      <c r="J87" s="157">
        <v>56.71300000000001</v>
      </c>
      <c r="K87" s="54">
        <f>IF(I87&gt;0,100*J87/I87,0)</f>
        <v>102.53290425224182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10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51">
        <v>0.074</v>
      </c>
      <c r="I19" s="151">
        <v>0.074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51">
        <v>0.249</v>
      </c>
      <c r="I20" s="151">
        <v>0.222</v>
      </c>
      <c r="J20" s="151">
        <v>0.25</v>
      </c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51">
        <v>0.237</v>
      </c>
      <c r="I21" s="151">
        <v>0.237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11</v>
      </c>
      <c r="F22" s="39">
        <v>42.30769230769231</v>
      </c>
      <c r="G22" s="40"/>
      <c r="H22" s="152">
        <v>0.56</v>
      </c>
      <c r="I22" s="153">
        <v>0.5329999999999999</v>
      </c>
      <c r="J22" s="153">
        <v>0.25</v>
      </c>
      <c r="K22" s="41">
        <v>46.904315196998134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206</v>
      </c>
      <c r="E24" s="38">
        <v>172</v>
      </c>
      <c r="F24" s="39">
        <v>83.49514563106796</v>
      </c>
      <c r="G24" s="40"/>
      <c r="H24" s="152">
        <v>5.047</v>
      </c>
      <c r="I24" s="153">
        <v>5.047</v>
      </c>
      <c r="J24" s="153">
        <v>5.643</v>
      </c>
      <c r="K24" s="41">
        <v>111.80899544283733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11</v>
      </c>
      <c r="F26" s="39">
        <v>91.66666666666667</v>
      </c>
      <c r="G26" s="40"/>
      <c r="H26" s="152">
        <v>0.293</v>
      </c>
      <c r="I26" s="153">
        <v>0.3</v>
      </c>
      <c r="J26" s="153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1</v>
      </c>
      <c r="F28" s="31"/>
      <c r="G28" s="31"/>
      <c r="H28" s="151">
        <v>0.14</v>
      </c>
      <c r="I28" s="151">
        <v>0.08</v>
      </c>
      <c r="J28" s="151">
        <v>0.028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15</v>
      </c>
      <c r="E30" s="30">
        <v>18</v>
      </c>
      <c r="F30" s="31"/>
      <c r="G30" s="31"/>
      <c r="H30" s="151">
        <v>0.283</v>
      </c>
      <c r="I30" s="151">
        <v>0.283</v>
      </c>
      <c r="J30" s="151">
        <v>0.414</v>
      </c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19</v>
      </c>
      <c r="E31" s="38">
        <v>19</v>
      </c>
      <c r="F31" s="39">
        <v>100</v>
      </c>
      <c r="G31" s="40"/>
      <c r="H31" s="152">
        <v>0.423</v>
      </c>
      <c r="I31" s="153">
        <v>0.363</v>
      </c>
      <c r="J31" s="153">
        <v>0.442</v>
      </c>
      <c r="K31" s="41">
        <v>121.76308539944905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110</v>
      </c>
      <c r="E33" s="30">
        <v>100</v>
      </c>
      <c r="F33" s="31"/>
      <c r="G33" s="31"/>
      <c r="H33" s="151">
        <v>2.02</v>
      </c>
      <c r="I33" s="151">
        <v>2.15</v>
      </c>
      <c r="J33" s="151">
        <v>1.45</v>
      </c>
      <c r="K33" s="32"/>
    </row>
    <row r="34" spans="1:11" s="33" customFormat="1" ht="11.25" customHeight="1">
      <c r="A34" s="35" t="s">
        <v>25</v>
      </c>
      <c r="B34" s="29"/>
      <c r="C34" s="30">
        <v>45</v>
      </c>
      <c r="D34" s="30">
        <v>45</v>
      </c>
      <c r="E34" s="30">
        <v>33</v>
      </c>
      <c r="F34" s="31"/>
      <c r="G34" s="31"/>
      <c r="H34" s="151">
        <v>1.09</v>
      </c>
      <c r="I34" s="151">
        <v>1.1</v>
      </c>
      <c r="J34" s="151">
        <v>0.8</v>
      </c>
      <c r="K34" s="32"/>
    </row>
    <row r="35" spans="1:11" s="33" customFormat="1" ht="11.25" customHeight="1">
      <c r="A35" s="35" t="s">
        <v>26</v>
      </c>
      <c r="B35" s="29"/>
      <c r="C35" s="30">
        <v>40</v>
      </c>
      <c r="D35" s="30">
        <v>35</v>
      </c>
      <c r="E35" s="30">
        <v>35</v>
      </c>
      <c r="F35" s="31"/>
      <c r="G35" s="31"/>
      <c r="H35" s="151">
        <v>0.771</v>
      </c>
      <c r="I35" s="151">
        <v>0.65</v>
      </c>
      <c r="J35" s="151">
        <v>0.65</v>
      </c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122</v>
      </c>
      <c r="E36" s="30">
        <v>103</v>
      </c>
      <c r="F36" s="31"/>
      <c r="G36" s="31"/>
      <c r="H36" s="151">
        <v>2.575</v>
      </c>
      <c r="I36" s="151">
        <v>2.575</v>
      </c>
      <c r="J36" s="151">
        <v>2.575</v>
      </c>
      <c r="K36" s="32"/>
    </row>
    <row r="37" spans="1:11" s="42" customFormat="1" ht="11.25" customHeight="1">
      <c r="A37" s="36" t="s">
        <v>28</v>
      </c>
      <c r="B37" s="37"/>
      <c r="C37" s="38">
        <v>288</v>
      </c>
      <c r="D37" s="38">
        <v>312</v>
      </c>
      <c r="E37" s="38">
        <v>271</v>
      </c>
      <c r="F37" s="39">
        <v>86.85897435897436</v>
      </c>
      <c r="G37" s="40"/>
      <c r="H37" s="152">
        <v>6.456</v>
      </c>
      <c r="I37" s="153">
        <v>6.475</v>
      </c>
      <c r="J37" s="153">
        <v>5.475</v>
      </c>
      <c r="K37" s="41">
        <v>84.55598455598457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12</v>
      </c>
      <c r="E39" s="38">
        <v>10</v>
      </c>
      <c r="F39" s="39">
        <v>83.33333333333333</v>
      </c>
      <c r="G39" s="40"/>
      <c r="H39" s="152">
        <v>0.278</v>
      </c>
      <c r="I39" s="153">
        <v>0.275</v>
      </c>
      <c r="J39" s="153">
        <v>0.25</v>
      </c>
      <c r="K39" s="41">
        <v>90.9090909090909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/>
      <c r="F43" s="31"/>
      <c r="G43" s="31"/>
      <c r="H43" s="151">
        <v>0.1</v>
      </c>
      <c r="I43" s="151">
        <v>0.1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51">
        <v>0.063</v>
      </c>
      <c r="I45" s="151">
        <v>0.063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4</v>
      </c>
      <c r="E46" s="30">
        <v>4</v>
      </c>
      <c r="F46" s="31"/>
      <c r="G46" s="31"/>
      <c r="H46" s="151">
        <v>0.06</v>
      </c>
      <c r="I46" s="151">
        <v>0.06</v>
      </c>
      <c r="J46" s="151">
        <v>0.06</v>
      </c>
      <c r="K46" s="32"/>
    </row>
    <row r="47" spans="1:11" s="33" customFormat="1" ht="11.25" customHeight="1">
      <c r="A47" s="35" t="s">
        <v>36</v>
      </c>
      <c r="B47" s="29"/>
      <c r="C47" s="30">
        <v>115</v>
      </c>
      <c r="D47" s="30">
        <v>115</v>
      </c>
      <c r="E47" s="30">
        <v>118</v>
      </c>
      <c r="F47" s="31"/>
      <c r="G47" s="31"/>
      <c r="H47" s="151">
        <v>4.025</v>
      </c>
      <c r="I47" s="151">
        <v>4.025</v>
      </c>
      <c r="J47" s="151">
        <v>4.13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127</v>
      </c>
      <c r="D50" s="38">
        <v>127</v>
      </c>
      <c r="E50" s="38">
        <v>122</v>
      </c>
      <c r="F50" s="39">
        <v>96.06299212598425</v>
      </c>
      <c r="G50" s="40"/>
      <c r="H50" s="152">
        <v>4.248</v>
      </c>
      <c r="I50" s="153">
        <v>4.248</v>
      </c>
      <c r="J50" s="153">
        <v>4.1899999999999995</v>
      </c>
      <c r="K50" s="41">
        <v>98.63465160075327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/>
      <c r="E52" s="38">
        <v>2</v>
      </c>
      <c r="F52" s="39"/>
      <c r="G52" s="40"/>
      <c r="H52" s="152">
        <v>0.024</v>
      </c>
      <c r="I52" s="153"/>
      <c r="J52" s="153">
        <v>0.024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3</v>
      </c>
      <c r="E58" s="30">
        <v>3</v>
      </c>
      <c r="F58" s="31"/>
      <c r="G58" s="31"/>
      <c r="H58" s="151">
        <v>0.072</v>
      </c>
      <c r="I58" s="151">
        <v>0.072</v>
      </c>
      <c r="J58" s="151">
        <v>0.046</v>
      </c>
      <c r="K58" s="32"/>
    </row>
    <row r="59" spans="1:11" s="42" customFormat="1" ht="11.25" customHeight="1">
      <c r="A59" s="36" t="s">
        <v>46</v>
      </c>
      <c r="B59" s="37"/>
      <c r="C59" s="38">
        <v>3</v>
      </c>
      <c r="D59" s="38">
        <v>3</v>
      </c>
      <c r="E59" s="38">
        <v>3</v>
      </c>
      <c r="F59" s="39">
        <v>100</v>
      </c>
      <c r="G59" s="40"/>
      <c r="H59" s="152">
        <v>0.072</v>
      </c>
      <c r="I59" s="153">
        <v>0.072</v>
      </c>
      <c r="J59" s="153">
        <v>0.046</v>
      </c>
      <c r="K59" s="41">
        <v>63.888888888888886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260</v>
      </c>
      <c r="E61" s="30">
        <v>180</v>
      </c>
      <c r="F61" s="31"/>
      <c r="G61" s="31"/>
      <c r="H61" s="151">
        <v>6.76</v>
      </c>
      <c r="I61" s="151">
        <v>7.8</v>
      </c>
      <c r="J61" s="151">
        <v>6.3</v>
      </c>
      <c r="K61" s="32"/>
    </row>
    <row r="62" spans="1:11" s="33" customFormat="1" ht="11.25" customHeight="1">
      <c r="A62" s="35" t="s">
        <v>48</v>
      </c>
      <c r="B62" s="29"/>
      <c r="C62" s="30">
        <v>235</v>
      </c>
      <c r="D62" s="30">
        <v>234</v>
      </c>
      <c r="E62" s="30">
        <v>235</v>
      </c>
      <c r="F62" s="31"/>
      <c r="G62" s="31"/>
      <c r="H62" s="151">
        <v>5.111</v>
      </c>
      <c r="I62" s="151">
        <v>5.111</v>
      </c>
      <c r="J62" s="151">
        <v>5.288</v>
      </c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100</v>
      </c>
      <c r="E63" s="30">
        <v>95</v>
      </c>
      <c r="F63" s="31"/>
      <c r="G63" s="31"/>
      <c r="H63" s="151">
        <v>3.136</v>
      </c>
      <c r="I63" s="151">
        <v>3.04</v>
      </c>
      <c r="J63" s="151">
        <v>3.136</v>
      </c>
      <c r="K63" s="32"/>
    </row>
    <row r="64" spans="1:11" s="42" customFormat="1" ht="11.25" customHeight="1">
      <c r="A64" s="36" t="s">
        <v>50</v>
      </c>
      <c r="B64" s="37"/>
      <c r="C64" s="38">
        <v>590</v>
      </c>
      <c r="D64" s="38">
        <v>594</v>
      </c>
      <c r="E64" s="38">
        <v>510</v>
      </c>
      <c r="F64" s="39">
        <v>85.85858585858585</v>
      </c>
      <c r="G64" s="40"/>
      <c r="H64" s="152">
        <v>15.006999999999998</v>
      </c>
      <c r="I64" s="153">
        <v>15.951</v>
      </c>
      <c r="J64" s="153">
        <v>14.724</v>
      </c>
      <c r="K64" s="41">
        <v>92.3076923076923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601</v>
      </c>
      <c r="D66" s="38">
        <v>420</v>
      </c>
      <c r="E66" s="38">
        <v>660</v>
      </c>
      <c r="F66" s="39">
        <v>157.14285714285714</v>
      </c>
      <c r="G66" s="40"/>
      <c r="H66" s="152">
        <v>18.09</v>
      </c>
      <c r="I66" s="153">
        <v>14.218</v>
      </c>
      <c r="J66" s="153">
        <v>15.84</v>
      </c>
      <c r="K66" s="41">
        <v>111.40807427204952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204</v>
      </c>
      <c r="D72" s="30">
        <v>204</v>
      </c>
      <c r="E72" s="30">
        <v>200</v>
      </c>
      <c r="F72" s="31"/>
      <c r="G72" s="31"/>
      <c r="H72" s="151">
        <v>7.06</v>
      </c>
      <c r="I72" s="151">
        <v>7</v>
      </c>
      <c r="J72" s="151">
        <v>7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5</v>
      </c>
      <c r="F73" s="31"/>
      <c r="G73" s="31"/>
      <c r="H73" s="151">
        <v>0.09</v>
      </c>
      <c r="I73" s="151">
        <v>0.09</v>
      </c>
      <c r="J73" s="151">
        <v>0.09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>
        <v>345</v>
      </c>
      <c r="D75" s="30">
        <v>320</v>
      </c>
      <c r="E75" s="30">
        <v>354</v>
      </c>
      <c r="F75" s="31"/>
      <c r="G75" s="31"/>
      <c r="H75" s="151">
        <v>10.885</v>
      </c>
      <c r="I75" s="151">
        <v>10.885</v>
      </c>
      <c r="J75" s="151">
        <v>10.885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51">
        <v>0.08</v>
      </c>
      <c r="I77" s="151">
        <v>0.08</v>
      </c>
      <c r="J77" s="151">
        <v>0.08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>
        <v>10</v>
      </c>
      <c r="F78" s="31"/>
      <c r="G78" s="31"/>
      <c r="H78" s="151">
        <v>0.25</v>
      </c>
      <c r="I78" s="151"/>
      <c r="J78" s="151">
        <v>0.25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/>
      <c r="F79" s="31"/>
      <c r="G79" s="31"/>
      <c r="H79" s="151">
        <v>0.134</v>
      </c>
      <c r="I79" s="151">
        <v>0.1</v>
      </c>
      <c r="J79" s="151">
        <v>0.05</v>
      </c>
      <c r="K79" s="32"/>
    </row>
    <row r="80" spans="1:11" s="42" customFormat="1" ht="11.25" customHeight="1">
      <c r="A80" s="43" t="s">
        <v>63</v>
      </c>
      <c r="B80" s="37"/>
      <c r="C80" s="38">
        <v>573</v>
      </c>
      <c r="D80" s="38">
        <v>538</v>
      </c>
      <c r="E80" s="38">
        <v>573</v>
      </c>
      <c r="F80" s="39">
        <v>106.50557620817844</v>
      </c>
      <c r="G80" s="40"/>
      <c r="H80" s="152">
        <v>18.499</v>
      </c>
      <c r="I80" s="153">
        <v>18.155</v>
      </c>
      <c r="J80" s="153">
        <v>18.355</v>
      </c>
      <c r="K80" s="41">
        <v>101.10162489672265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56</v>
      </c>
      <c r="E82" s="30">
        <v>57</v>
      </c>
      <c r="F82" s="31"/>
      <c r="G82" s="31"/>
      <c r="H82" s="151">
        <v>1.35</v>
      </c>
      <c r="I82" s="151">
        <v>1.35</v>
      </c>
      <c r="J82" s="151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56</v>
      </c>
      <c r="E84" s="38">
        <v>57</v>
      </c>
      <c r="F84" s="39">
        <v>101.78571428571429</v>
      </c>
      <c r="G84" s="40"/>
      <c r="H84" s="152">
        <v>1.35</v>
      </c>
      <c r="I84" s="153">
        <v>1.35</v>
      </c>
      <c r="J84" s="153">
        <v>1.35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2518</v>
      </c>
      <c r="D87" s="53">
        <v>2325</v>
      </c>
      <c r="E87" s="53">
        <v>2421</v>
      </c>
      <c r="F87" s="54">
        <f>IF(D87&gt;0,100*E87/D87,0)</f>
        <v>104.12903225806451</v>
      </c>
      <c r="G87" s="40"/>
      <c r="H87" s="156">
        <v>70.347</v>
      </c>
      <c r="I87" s="157">
        <v>66.987</v>
      </c>
      <c r="J87" s="157">
        <v>66.889</v>
      </c>
      <c r="K87" s="54">
        <f>IF(I87&gt;0,100*J87/I87,0)</f>
        <v>99.85370295729022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5" zoomScaleSheetLayoutView="95" zoomScalePageLayoutView="0" workbookViewId="0" topLeftCell="A1">
      <selection activeCell="E66" sqref="E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51">
        <v>0.024</v>
      </c>
      <c r="I9" s="151">
        <v>0.024</v>
      </c>
      <c r="J9" s="151">
        <v>0.038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2</v>
      </c>
      <c r="F12" s="31"/>
      <c r="G12" s="31"/>
      <c r="H12" s="151">
        <v>0.044</v>
      </c>
      <c r="I12" s="151">
        <v>0.044</v>
      </c>
      <c r="J12" s="151">
        <v>0.04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3</v>
      </c>
      <c r="F13" s="39">
        <v>100</v>
      </c>
      <c r="G13" s="40"/>
      <c r="H13" s="152">
        <v>0.068</v>
      </c>
      <c r="I13" s="153">
        <v>0.068</v>
      </c>
      <c r="J13" s="153">
        <v>0.078</v>
      </c>
      <c r="K13" s="41">
        <v>114.70588235294116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0.011</v>
      </c>
      <c r="I15" s="153">
        <v>0.012</v>
      </c>
      <c r="J15" s="153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>
        <v>3</v>
      </c>
      <c r="F19" s="31"/>
      <c r="G19" s="31"/>
      <c r="H19" s="151">
        <v>0.232</v>
      </c>
      <c r="I19" s="151">
        <v>0.024</v>
      </c>
      <c r="J19" s="151">
        <v>0.026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51">
        <v>0.034</v>
      </c>
      <c r="I20" s="151">
        <v>0.032</v>
      </c>
      <c r="J20" s="151">
        <v>0.029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51">
        <v>0.069</v>
      </c>
      <c r="I21" s="151">
        <v>0.063</v>
      </c>
      <c r="J21" s="151">
        <v>0.032</v>
      </c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>
        <v>8</v>
      </c>
      <c r="F22" s="39">
        <v>100</v>
      </c>
      <c r="G22" s="40"/>
      <c r="H22" s="152">
        <v>0.335</v>
      </c>
      <c r="I22" s="153">
        <v>0.119</v>
      </c>
      <c r="J22" s="153">
        <v>0.087</v>
      </c>
      <c r="K22" s="41">
        <v>73.10924369747899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687</v>
      </c>
      <c r="F24" s="39">
        <v>81.88319427890346</v>
      </c>
      <c r="G24" s="40"/>
      <c r="H24" s="152">
        <v>20.618</v>
      </c>
      <c r="I24" s="153">
        <v>13.561</v>
      </c>
      <c r="J24" s="153">
        <v>12.736</v>
      </c>
      <c r="K24" s="41">
        <v>93.9163778482413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52">
        <v>0.14</v>
      </c>
      <c r="I26" s="153">
        <v>0.144</v>
      </c>
      <c r="J26" s="153">
        <v>0.14</v>
      </c>
      <c r="K26" s="41">
        <v>97.22222222222224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51">
        <v>3.321</v>
      </c>
      <c r="I28" s="151">
        <v>3.102</v>
      </c>
      <c r="J28" s="151">
        <v>1.927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51"/>
      <c r="I29" s="151"/>
      <c r="J29" s="151">
        <v>0.01</v>
      </c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51">
        <v>0.651</v>
      </c>
      <c r="I30" s="151">
        <v>0.824</v>
      </c>
      <c r="J30" s="151">
        <v>1.846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163</v>
      </c>
      <c r="F31" s="39">
        <v>100</v>
      </c>
      <c r="G31" s="40"/>
      <c r="H31" s="152">
        <v>3.9720000000000004</v>
      </c>
      <c r="I31" s="153">
        <v>3.9259999999999997</v>
      </c>
      <c r="J31" s="153">
        <v>3.7830000000000004</v>
      </c>
      <c r="K31" s="41">
        <v>96.35761589403974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102</v>
      </c>
      <c r="E33" s="30">
        <v>90</v>
      </c>
      <c r="F33" s="31"/>
      <c r="G33" s="31"/>
      <c r="H33" s="151">
        <v>1.237</v>
      </c>
      <c r="I33" s="151">
        <v>0.894</v>
      </c>
      <c r="J33" s="151">
        <v>0.68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51">
        <v>0.114</v>
      </c>
      <c r="I34" s="151">
        <v>0.152</v>
      </c>
      <c r="J34" s="151">
        <v>0.15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17</v>
      </c>
      <c r="E35" s="30">
        <v>20</v>
      </c>
      <c r="F35" s="31"/>
      <c r="G35" s="31"/>
      <c r="H35" s="151">
        <v>0.348</v>
      </c>
      <c r="I35" s="151">
        <v>0.237</v>
      </c>
      <c r="J35" s="151">
        <v>0.28</v>
      </c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42</v>
      </c>
      <c r="E36" s="30">
        <v>42</v>
      </c>
      <c r="F36" s="31"/>
      <c r="G36" s="31"/>
      <c r="H36" s="151">
        <v>0.91</v>
      </c>
      <c r="I36" s="151">
        <v>0.525</v>
      </c>
      <c r="J36" s="151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171</v>
      </c>
      <c r="E37" s="38">
        <v>162</v>
      </c>
      <c r="F37" s="39">
        <v>94.73684210526316</v>
      </c>
      <c r="G37" s="40"/>
      <c r="H37" s="152">
        <v>2.6090000000000004</v>
      </c>
      <c r="I37" s="153">
        <v>1.8079999999999998</v>
      </c>
      <c r="J37" s="153">
        <v>1.6350000000000002</v>
      </c>
      <c r="K37" s="41">
        <v>90.43141592920357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16</v>
      </c>
      <c r="E39" s="38">
        <v>15</v>
      </c>
      <c r="F39" s="39">
        <v>93.75</v>
      </c>
      <c r="G39" s="40"/>
      <c r="H39" s="152">
        <v>0.179</v>
      </c>
      <c r="I39" s="153">
        <v>0.27</v>
      </c>
      <c r="J39" s="153">
        <v>0.3</v>
      </c>
      <c r="K39" s="41">
        <v>111.1111111111111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51">
        <v>1.148</v>
      </c>
      <c r="I41" s="151">
        <v>2.659</v>
      </c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51">
        <v>0.012</v>
      </c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51">
        <v>0.075</v>
      </c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3</v>
      </c>
      <c r="E46" s="30">
        <v>4</v>
      </c>
      <c r="F46" s="31"/>
      <c r="G46" s="31"/>
      <c r="H46" s="151">
        <v>0.18</v>
      </c>
      <c r="I46" s="151">
        <v>0.045</v>
      </c>
      <c r="J46" s="151">
        <v>0.06</v>
      </c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47</v>
      </c>
      <c r="E47" s="30">
        <v>37</v>
      </c>
      <c r="F47" s="31"/>
      <c r="G47" s="31"/>
      <c r="H47" s="151">
        <v>0.195</v>
      </c>
      <c r="I47" s="151">
        <v>0.376</v>
      </c>
      <c r="J47" s="151">
        <v>0.296</v>
      </c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>
        <v>309</v>
      </c>
      <c r="F48" s="31"/>
      <c r="G48" s="31"/>
      <c r="H48" s="151">
        <v>6.666</v>
      </c>
      <c r="I48" s="151">
        <v>7.656</v>
      </c>
      <c r="J48" s="151">
        <v>6.798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615</v>
      </c>
      <c r="E50" s="38">
        <v>350</v>
      </c>
      <c r="F50" s="39">
        <v>56.91056910569106</v>
      </c>
      <c r="G50" s="40"/>
      <c r="H50" s="152">
        <v>8.276</v>
      </c>
      <c r="I50" s="153">
        <v>10.735999999999999</v>
      </c>
      <c r="J50" s="153">
        <v>7.154</v>
      </c>
      <c r="K50" s="41">
        <v>66.63561847988078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2">
        <v>0.038</v>
      </c>
      <c r="I52" s="153">
        <v>0.038</v>
      </c>
      <c r="J52" s="153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258</v>
      </c>
      <c r="E54" s="30">
        <v>200</v>
      </c>
      <c r="F54" s="31"/>
      <c r="G54" s="31"/>
      <c r="H54" s="151">
        <v>4.29</v>
      </c>
      <c r="I54" s="151">
        <v>6.45</v>
      </c>
      <c r="J54" s="151">
        <v>5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5</v>
      </c>
      <c r="F55" s="31"/>
      <c r="G55" s="31"/>
      <c r="H55" s="151">
        <v>0.033</v>
      </c>
      <c r="I55" s="151">
        <v>0.048</v>
      </c>
      <c r="J55" s="151">
        <v>0.08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/>
      <c r="F56" s="31"/>
      <c r="G56" s="31"/>
      <c r="H56" s="151">
        <v>2.82</v>
      </c>
      <c r="I56" s="151">
        <v>0.306</v>
      </c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51">
        <v>0.035</v>
      </c>
      <c r="I58" s="151">
        <v>0.037</v>
      </c>
      <c r="J58" s="151">
        <v>0.037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280</v>
      </c>
      <c r="E59" s="38">
        <v>207</v>
      </c>
      <c r="F59" s="39">
        <v>73.92857142857143</v>
      </c>
      <c r="G59" s="40"/>
      <c r="H59" s="152">
        <v>7.178000000000001</v>
      </c>
      <c r="I59" s="153">
        <v>6.841</v>
      </c>
      <c r="J59" s="153">
        <v>5.117</v>
      </c>
      <c r="K59" s="41">
        <v>74.79900599327583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307</v>
      </c>
      <c r="E61" s="30">
        <v>240</v>
      </c>
      <c r="F61" s="31"/>
      <c r="G61" s="31"/>
      <c r="H61" s="151">
        <v>7</v>
      </c>
      <c r="I61" s="151">
        <v>6.754</v>
      </c>
      <c r="J61" s="151">
        <v>6.625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51">
        <v>0.278</v>
      </c>
      <c r="I62" s="151">
        <v>0.263</v>
      </c>
      <c r="J62" s="151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51">
        <v>3.31</v>
      </c>
      <c r="I63" s="151">
        <v>3.474</v>
      </c>
      <c r="J63" s="151">
        <v>3.449</v>
      </c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513</v>
      </c>
      <c r="E64" s="38">
        <v>446</v>
      </c>
      <c r="F64" s="39">
        <v>86.93957115009746</v>
      </c>
      <c r="G64" s="40"/>
      <c r="H64" s="152">
        <v>10.588000000000001</v>
      </c>
      <c r="I64" s="153">
        <v>10.491</v>
      </c>
      <c r="J64" s="153">
        <v>10.337</v>
      </c>
      <c r="K64" s="41">
        <v>98.53207511200077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936</v>
      </c>
      <c r="E66" s="38">
        <v>2300</v>
      </c>
      <c r="F66" s="39">
        <v>245.72649572649573</v>
      </c>
      <c r="G66" s="40"/>
      <c r="H66" s="152">
        <v>11.125</v>
      </c>
      <c r="I66" s="153">
        <v>20.498</v>
      </c>
      <c r="J66" s="153">
        <v>21.85</v>
      </c>
      <c r="K66" s="41">
        <v>106.59576544053078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205</v>
      </c>
      <c r="E68" s="30">
        <v>210</v>
      </c>
      <c r="F68" s="31"/>
      <c r="G68" s="31"/>
      <c r="H68" s="151">
        <v>3.525</v>
      </c>
      <c r="I68" s="151">
        <v>3.075</v>
      </c>
      <c r="J68" s="151">
        <v>3.5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205</v>
      </c>
      <c r="E70" s="38">
        <v>210</v>
      </c>
      <c r="F70" s="39">
        <v>102.4390243902439</v>
      </c>
      <c r="G70" s="40"/>
      <c r="H70" s="152">
        <v>3.525</v>
      </c>
      <c r="I70" s="153">
        <v>3.075</v>
      </c>
      <c r="J70" s="153">
        <v>3.5</v>
      </c>
      <c r="K70" s="41">
        <v>113.8211382113821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51">
        <v>3.65</v>
      </c>
      <c r="I72" s="151">
        <v>3.85</v>
      </c>
      <c r="J72" s="151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43</v>
      </c>
      <c r="E73" s="30">
        <v>43</v>
      </c>
      <c r="F73" s="31"/>
      <c r="G73" s="31"/>
      <c r="H73" s="151">
        <v>0.8</v>
      </c>
      <c r="I73" s="151">
        <v>0.774</v>
      </c>
      <c r="J73" s="151">
        <v>0.77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70</v>
      </c>
      <c r="E74" s="30">
        <v>15</v>
      </c>
      <c r="F74" s="31"/>
      <c r="G74" s="31"/>
      <c r="H74" s="151">
        <v>1.74</v>
      </c>
      <c r="I74" s="151">
        <v>1.4</v>
      </c>
      <c r="J74" s="151">
        <v>0.3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174</v>
      </c>
      <c r="E75" s="30">
        <v>174</v>
      </c>
      <c r="F75" s="31"/>
      <c r="G75" s="31"/>
      <c r="H75" s="151">
        <v>1.11</v>
      </c>
      <c r="I75" s="151">
        <v>1.836</v>
      </c>
      <c r="J75" s="151">
        <v>1.836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10</v>
      </c>
      <c r="E77" s="30">
        <v>10</v>
      </c>
      <c r="F77" s="31"/>
      <c r="G77" s="31"/>
      <c r="H77" s="151">
        <v>0.252</v>
      </c>
      <c r="I77" s="151">
        <v>0.12</v>
      </c>
      <c r="J77" s="151">
        <v>0.168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16</v>
      </c>
      <c r="E78" s="30">
        <v>18</v>
      </c>
      <c r="F78" s="31"/>
      <c r="G78" s="31"/>
      <c r="H78" s="151">
        <v>0.342</v>
      </c>
      <c r="I78" s="151">
        <v>0.304</v>
      </c>
      <c r="J78" s="151">
        <v>0.36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150</v>
      </c>
      <c r="F79" s="31"/>
      <c r="G79" s="31"/>
      <c r="H79" s="151">
        <v>1.169</v>
      </c>
      <c r="I79" s="151">
        <v>0.528</v>
      </c>
      <c r="J79" s="151">
        <v>2.4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685</v>
      </c>
      <c r="E80" s="38">
        <v>710</v>
      </c>
      <c r="F80" s="39">
        <v>103.64963503649635</v>
      </c>
      <c r="G80" s="40"/>
      <c r="H80" s="152">
        <v>9.063</v>
      </c>
      <c r="I80" s="153">
        <v>8.812000000000001</v>
      </c>
      <c r="J80" s="153">
        <v>9.284</v>
      </c>
      <c r="K80" s="41">
        <v>105.35633227417158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51">
        <v>0.443</v>
      </c>
      <c r="I82" s="151">
        <v>0.443</v>
      </c>
      <c r="J82" s="151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35</v>
      </c>
      <c r="E83" s="30">
        <v>35</v>
      </c>
      <c r="F83" s="31"/>
      <c r="G83" s="31"/>
      <c r="H83" s="151">
        <v>0.634</v>
      </c>
      <c r="I83" s="151">
        <v>0.688</v>
      </c>
      <c r="J83" s="151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58</v>
      </c>
      <c r="E84" s="38">
        <v>58</v>
      </c>
      <c r="F84" s="39">
        <v>100</v>
      </c>
      <c r="G84" s="40"/>
      <c r="H84" s="152">
        <v>1.077</v>
      </c>
      <c r="I84" s="153">
        <v>1.131</v>
      </c>
      <c r="J84" s="153">
        <v>1.133</v>
      </c>
      <c r="K84" s="41">
        <v>100.17683465959328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4501</v>
      </c>
      <c r="E87" s="53">
        <v>5328</v>
      </c>
      <c r="F87" s="54">
        <f>IF(D87&gt;0,100*E87/D87,0)</f>
        <v>118.37369473450345</v>
      </c>
      <c r="G87" s="40"/>
      <c r="H87" s="156">
        <v>78.802</v>
      </c>
      <c r="I87" s="157">
        <v>81.53</v>
      </c>
      <c r="J87" s="157">
        <v>77.184</v>
      </c>
      <c r="K87" s="54">
        <f>IF(I87&gt;0,100*J87/I87,0)</f>
        <v>94.66944682938795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5" zoomScaleSheetLayoutView="95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8"/>
      <c r="D9" s="158"/>
      <c r="E9" s="158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158"/>
      <c r="D10" s="158"/>
      <c r="E10" s="158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158"/>
      <c r="D11" s="158"/>
      <c r="E11" s="158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158"/>
      <c r="D12" s="158"/>
      <c r="E12" s="158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148"/>
      <c r="D13" s="148"/>
      <c r="E13" s="14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158"/>
      <c r="D14" s="158"/>
      <c r="E14" s="158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148"/>
      <c r="D15" s="148"/>
      <c r="E15" s="14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158"/>
      <c r="D16" s="158"/>
      <c r="E16" s="158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148"/>
      <c r="D17" s="148"/>
      <c r="E17" s="14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158"/>
      <c r="D18" s="158"/>
      <c r="E18" s="158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158"/>
      <c r="D19" s="158"/>
      <c r="E19" s="158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158"/>
      <c r="D20" s="158"/>
      <c r="E20" s="158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158"/>
      <c r="D21" s="158"/>
      <c r="E21" s="158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148"/>
      <c r="D22" s="148"/>
      <c r="E22" s="14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158"/>
      <c r="D23" s="158"/>
      <c r="E23" s="158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148">
        <v>0.76</v>
      </c>
      <c r="D24" s="148">
        <v>1</v>
      </c>
      <c r="E24" s="148">
        <v>1</v>
      </c>
      <c r="F24" s="39">
        <v>100</v>
      </c>
      <c r="G24" s="40"/>
      <c r="H24" s="152">
        <v>0.066</v>
      </c>
      <c r="I24" s="153">
        <v>0.066</v>
      </c>
      <c r="J24" s="153">
        <v>0.066</v>
      </c>
      <c r="K24" s="41">
        <v>100</v>
      </c>
    </row>
    <row r="25" spans="1:11" s="33" customFormat="1" ht="11.25" customHeight="1">
      <c r="A25" s="35"/>
      <c r="B25" s="29"/>
      <c r="C25" s="158"/>
      <c r="D25" s="158"/>
      <c r="E25" s="158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148">
        <v>47</v>
      </c>
      <c r="D26" s="148">
        <v>47</v>
      </c>
      <c r="E26" s="148">
        <v>47</v>
      </c>
      <c r="F26" s="39">
        <v>100</v>
      </c>
      <c r="G26" s="40"/>
      <c r="H26" s="152">
        <v>6.815</v>
      </c>
      <c r="I26" s="153">
        <v>6.9</v>
      </c>
      <c r="J26" s="153">
        <v>6.9</v>
      </c>
      <c r="K26" s="41">
        <v>100</v>
      </c>
    </row>
    <row r="27" spans="1:11" s="33" customFormat="1" ht="11.25" customHeight="1">
      <c r="A27" s="35"/>
      <c r="B27" s="29"/>
      <c r="C27" s="158"/>
      <c r="D27" s="158"/>
      <c r="E27" s="158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158"/>
      <c r="D28" s="158"/>
      <c r="E28" s="158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158"/>
      <c r="D29" s="158"/>
      <c r="E29" s="158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158"/>
      <c r="D30" s="158"/>
      <c r="E30" s="158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148"/>
      <c r="D31" s="148"/>
      <c r="E31" s="14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158"/>
      <c r="D32" s="158"/>
      <c r="E32" s="158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158"/>
      <c r="D33" s="158"/>
      <c r="E33" s="158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158"/>
      <c r="D34" s="158"/>
      <c r="E34" s="158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158"/>
      <c r="D35" s="158"/>
      <c r="E35" s="158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158"/>
      <c r="D36" s="158"/>
      <c r="E36" s="158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148"/>
      <c r="D37" s="148"/>
      <c r="E37" s="148"/>
      <c r="F37" s="39"/>
      <c r="G37" s="40"/>
      <c r="H37" s="152"/>
      <c r="I37" s="153"/>
      <c r="J37" s="153"/>
      <c r="K37" s="41"/>
    </row>
    <row r="38" spans="1:11" s="33" customFormat="1" ht="11.25" customHeight="1">
      <c r="A38" s="35"/>
      <c r="B38" s="29"/>
      <c r="C38" s="158"/>
      <c r="D38" s="158"/>
      <c r="E38" s="158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148">
        <v>0.52</v>
      </c>
      <c r="D39" s="148">
        <v>0.52</v>
      </c>
      <c r="E39" s="148">
        <v>3</v>
      </c>
      <c r="F39" s="39">
        <v>576.9230769230769</v>
      </c>
      <c r="G39" s="40"/>
      <c r="H39" s="152">
        <v>0.069</v>
      </c>
      <c r="I39" s="153">
        <v>0.069</v>
      </c>
      <c r="J39" s="153">
        <v>0.07</v>
      </c>
      <c r="K39" s="41">
        <v>101.44927536231884</v>
      </c>
    </row>
    <row r="40" spans="1:11" s="33" customFormat="1" ht="11.25" customHeight="1">
      <c r="A40" s="35"/>
      <c r="B40" s="29"/>
      <c r="C40" s="158"/>
      <c r="D40" s="158"/>
      <c r="E40" s="158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158"/>
      <c r="D41" s="158"/>
      <c r="E41" s="158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158"/>
      <c r="D42" s="158"/>
      <c r="E42" s="158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158"/>
      <c r="D43" s="158"/>
      <c r="E43" s="158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158">
        <v>3.06</v>
      </c>
      <c r="D44" s="158"/>
      <c r="E44" s="158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158"/>
      <c r="D45" s="158"/>
      <c r="E45" s="158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158"/>
      <c r="D46" s="158"/>
      <c r="E46" s="158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158">
        <v>0.72</v>
      </c>
      <c r="D47" s="158"/>
      <c r="E47" s="158"/>
      <c r="F47" s="31"/>
      <c r="G47" s="31"/>
      <c r="H47" s="151">
        <v>0.17</v>
      </c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158"/>
      <c r="D48" s="158"/>
      <c r="E48" s="158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158"/>
      <c r="D49" s="158"/>
      <c r="E49" s="158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148">
        <v>3.7800000000000002</v>
      </c>
      <c r="D50" s="148"/>
      <c r="E50" s="148"/>
      <c r="F50" s="39"/>
      <c r="G50" s="40"/>
      <c r="H50" s="152">
        <v>0.17</v>
      </c>
      <c r="I50" s="153"/>
      <c r="J50" s="153"/>
      <c r="K50" s="41"/>
    </row>
    <row r="51" spans="1:11" s="33" customFormat="1" ht="11.25" customHeight="1">
      <c r="A51" s="35"/>
      <c r="B51" s="44"/>
      <c r="C51" s="147"/>
      <c r="D51" s="147"/>
      <c r="E51" s="147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148"/>
      <c r="D52" s="148"/>
      <c r="E52" s="14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158"/>
      <c r="D53" s="158"/>
      <c r="E53" s="158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158">
        <v>12</v>
      </c>
      <c r="D54" s="158">
        <v>12</v>
      </c>
      <c r="E54" s="158">
        <v>12</v>
      </c>
      <c r="F54" s="31"/>
      <c r="G54" s="31"/>
      <c r="H54" s="151">
        <v>3.48</v>
      </c>
      <c r="I54" s="151">
        <v>3.12</v>
      </c>
      <c r="J54" s="151">
        <v>3.6</v>
      </c>
      <c r="K54" s="32"/>
    </row>
    <row r="55" spans="1:11" s="33" customFormat="1" ht="11.25" customHeight="1">
      <c r="A55" s="35" t="s">
        <v>42</v>
      </c>
      <c r="B55" s="29"/>
      <c r="C55" s="158"/>
      <c r="D55" s="158"/>
      <c r="E55" s="158">
        <v>1</v>
      </c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158">
        <v>22</v>
      </c>
      <c r="D56" s="158">
        <v>26</v>
      </c>
      <c r="E56" s="158">
        <v>26</v>
      </c>
      <c r="F56" s="31"/>
      <c r="G56" s="31"/>
      <c r="H56" s="151">
        <v>5.5</v>
      </c>
      <c r="I56" s="151">
        <v>5.5</v>
      </c>
      <c r="J56" s="151">
        <v>5.8</v>
      </c>
      <c r="K56" s="32"/>
    </row>
    <row r="57" spans="1:11" s="33" customFormat="1" ht="11.25" customHeight="1">
      <c r="A57" s="35" t="s">
        <v>44</v>
      </c>
      <c r="B57" s="29"/>
      <c r="C57" s="158"/>
      <c r="D57" s="158"/>
      <c r="E57" s="158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158"/>
      <c r="D58" s="158"/>
      <c r="E58" s="158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148">
        <v>34</v>
      </c>
      <c r="D59" s="148">
        <v>38</v>
      </c>
      <c r="E59" s="148">
        <v>39</v>
      </c>
      <c r="F59" s="39">
        <v>102.63157894736842</v>
      </c>
      <c r="G59" s="40"/>
      <c r="H59" s="152">
        <v>8.98</v>
      </c>
      <c r="I59" s="153">
        <v>8.620000000000001</v>
      </c>
      <c r="J59" s="153">
        <v>9.4</v>
      </c>
      <c r="K59" s="41">
        <v>109.04872389791183</v>
      </c>
    </row>
    <row r="60" spans="1:11" s="33" customFormat="1" ht="11.25" customHeight="1">
      <c r="A60" s="35"/>
      <c r="B60" s="29"/>
      <c r="C60" s="158"/>
      <c r="D60" s="158"/>
      <c r="E60" s="158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158"/>
      <c r="D61" s="158"/>
      <c r="E61" s="158"/>
      <c r="F61" s="31"/>
      <c r="G61" s="31"/>
      <c r="H61" s="151"/>
      <c r="I61" s="151"/>
      <c r="J61" s="151"/>
      <c r="K61" s="32"/>
    </row>
    <row r="62" spans="1:11" s="33" customFormat="1" ht="11.25" customHeight="1">
      <c r="A62" s="35" t="s">
        <v>48</v>
      </c>
      <c r="B62" s="29"/>
      <c r="C62" s="158"/>
      <c r="D62" s="158"/>
      <c r="E62" s="158"/>
      <c r="F62" s="31"/>
      <c r="G62" s="31"/>
      <c r="H62" s="151"/>
      <c r="I62" s="151"/>
      <c r="J62" s="151"/>
      <c r="K62" s="32"/>
    </row>
    <row r="63" spans="1:11" s="33" customFormat="1" ht="11.25" customHeight="1">
      <c r="A63" s="35" t="s">
        <v>49</v>
      </c>
      <c r="B63" s="29"/>
      <c r="C63" s="158"/>
      <c r="D63" s="158"/>
      <c r="E63" s="158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148"/>
      <c r="D64" s="148"/>
      <c r="E64" s="148"/>
      <c r="F64" s="39"/>
      <c r="G64" s="40"/>
      <c r="H64" s="152"/>
      <c r="I64" s="153"/>
      <c r="J64" s="153"/>
      <c r="K64" s="41"/>
    </row>
    <row r="65" spans="1:11" s="33" customFormat="1" ht="11.25" customHeight="1">
      <c r="A65" s="35"/>
      <c r="B65" s="29"/>
      <c r="C65" s="158"/>
      <c r="D65" s="158"/>
      <c r="E65" s="158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148"/>
      <c r="D66" s="148">
        <v>1</v>
      </c>
      <c r="E66" s="148">
        <v>1</v>
      </c>
      <c r="F66" s="39">
        <v>100</v>
      </c>
      <c r="G66" s="40"/>
      <c r="H66" s="152"/>
      <c r="I66" s="153">
        <v>0.001</v>
      </c>
      <c r="J66" s="153">
        <v>0.002</v>
      </c>
      <c r="K66" s="41">
        <v>200</v>
      </c>
    </row>
    <row r="67" spans="1:11" s="33" customFormat="1" ht="11.25" customHeight="1">
      <c r="A67" s="35"/>
      <c r="B67" s="29"/>
      <c r="C67" s="158"/>
      <c r="D67" s="158"/>
      <c r="E67" s="158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158"/>
      <c r="D68" s="158"/>
      <c r="E68" s="158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158"/>
      <c r="D69" s="158"/>
      <c r="E69" s="158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148"/>
      <c r="D70" s="148"/>
      <c r="E70" s="14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158"/>
      <c r="D71" s="158"/>
      <c r="E71" s="158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158">
        <v>2</v>
      </c>
      <c r="D72" s="158">
        <v>2</v>
      </c>
      <c r="E72" s="158">
        <v>2</v>
      </c>
      <c r="F72" s="31"/>
      <c r="G72" s="31"/>
      <c r="H72" s="151">
        <v>0.16</v>
      </c>
      <c r="I72" s="151">
        <v>0.16</v>
      </c>
      <c r="J72" s="151">
        <v>0.16</v>
      </c>
      <c r="K72" s="32"/>
    </row>
    <row r="73" spans="1:11" s="33" customFormat="1" ht="11.25" customHeight="1">
      <c r="A73" s="35" t="s">
        <v>56</v>
      </c>
      <c r="B73" s="29"/>
      <c r="C73" s="158"/>
      <c r="D73" s="158"/>
      <c r="E73" s="158"/>
      <c r="F73" s="31"/>
      <c r="G73" s="31"/>
      <c r="H73" s="151"/>
      <c r="I73" s="151"/>
      <c r="J73" s="151"/>
      <c r="K73" s="32"/>
    </row>
    <row r="74" spans="1:11" s="33" customFormat="1" ht="11.25" customHeight="1">
      <c r="A74" s="35" t="s">
        <v>57</v>
      </c>
      <c r="B74" s="29"/>
      <c r="C74" s="158"/>
      <c r="D74" s="158"/>
      <c r="E74" s="158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158">
        <v>5.2</v>
      </c>
      <c r="D75" s="158">
        <v>1</v>
      </c>
      <c r="E75" s="158">
        <v>5</v>
      </c>
      <c r="F75" s="31"/>
      <c r="G75" s="31"/>
      <c r="H75" s="151">
        <v>0.03</v>
      </c>
      <c r="I75" s="151">
        <v>0.03</v>
      </c>
      <c r="J75" s="151">
        <v>0.03</v>
      </c>
      <c r="K75" s="32"/>
    </row>
    <row r="76" spans="1:11" s="33" customFormat="1" ht="11.25" customHeight="1">
      <c r="A76" s="35" t="s">
        <v>59</v>
      </c>
      <c r="B76" s="29"/>
      <c r="C76" s="158"/>
      <c r="D76" s="158"/>
      <c r="E76" s="158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158">
        <v>1</v>
      </c>
      <c r="D77" s="158">
        <v>1</v>
      </c>
      <c r="E77" s="158">
        <v>1</v>
      </c>
      <c r="F77" s="31"/>
      <c r="G77" s="31"/>
      <c r="H77" s="151">
        <v>0.16</v>
      </c>
      <c r="I77" s="151">
        <v>0.16</v>
      </c>
      <c r="J77" s="151">
        <v>0.16</v>
      </c>
      <c r="K77" s="32"/>
    </row>
    <row r="78" spans="1:11" s="33" customFormat="1" ht="11.25" customHeight="1">
      <c r="A78" s="35" t="s">
        <v>61</v>
      </c>
      <c r="B78" s="29"/>
      <c r="C78" s="158"/>
      <c r="D78" s="158"/>
      <c r="E78" s="158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158"/>
      <c r="D79" s="158"/>
      <c r="E79" s="158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148">
        <v>8.2</v>
      </c>
      <c r="D80" s="148">
        <v>4</v>
      </c>
      <c r="E80" s="148">
        <v>8</v>
      </c>
      <c r="F80" s="39">
        <v>200</v>
      </c>
      <c r="G80" s="40"/>
      <c r="H80" s="152">
        <v>0.35</v>
      </c>
      <c r="I80" s="153">
        <v>0.35</v>
      </c>
      <c r="J80" s="153">
        <v>0.35</v>
      </c>
      <c r="K80" s="41">
        <v>100</v>
      </c>
    </row>
    <row r="81" spans="1:11" s="33" customFormat="1" ht="11.25" customHeight="1">
      <c r="A81" s="35"/>
      <c r="B81" s="29"/>
      <c r="C81" s="158"/>
      <c r="D81" s="158"/>
      <c r="E81" s="158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158"/>
      <c r="D82" s="158"/>
      <c r="E82" s="158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158"/>
      <c r="D83" s="158"/>
      <c r="E83" s="158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148"/>
      <c r="D84" s="148"/>
      <c r="E84" s="14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158"/>
      <c r="D85" s="158"/>
      <c r="E85" s="158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149"/>
      <c r="D86" s="149"/>
      <c r="E86" s="1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150">
        <v>94.26</v>
      </c>
      <c r="D87" s="150">
        <v>92.52000000000001</v>
      </c>
      <c r="E87" s="150">
        <v>91.52000000000001</v>
      </c>
      <c r="F87" s="54">
        <f>IF(D87&gt;0,100*E87/D87,0)</f>
        <v>98.91915261565067</v>
      </c>
      <c r="G87" s="40"/>
      <c r="H87" s="156">
        <v>16.450000000000003</v>
      </c>
      <c r="I87" s="157">
        <v>16.006</v>
      </c>
      <c r="J87" s="157">
        <v>16.788</v>
      </c>
      <c r="K87" s="54">
        <f>IF(I87&gt;0,100*J87/I87,0)</f>
        <v>104.88566787454704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6"/>
  <sheetViews>
    <sheetView showZeros="0" view="pageBreakPreview" zoomScale="85" zoomScaleSheetLayoutView="85" zoomScalePageLayoutView="0" workbookViewId="0" topLeftCell="A1">
      <selection activeCell="F15" sqref="F1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103</v>
      </c>
      <c r="B2" s="67"/>
      <c r="C2" s="67"/>
      <c r="D2" s="67"/>
      <c r="E2" s="67"/>
      <c r="F2" s="67"/>
      <c r="G2" s="67"/>
      <c r="H2" s="67"/>
      <c r="J2" s="68" t="s">
        <v>104</v>
      </c>
      <c r="M2" s="68" t="s">
        <v>110</v>
      </c>
      <c r="O2" s="66" t="s">
        <v>103</v>
      </c>
      <c r="P2" s="67"/>
      <c r="Q2" s="67"/>
      <c r="R2" s="67"/>
      <c r="S2" s="67"/>
      <c r="T2" s="67"/>
      <c r="U2" s="67"/>
      <c r="V2" s="67"/>
      <c r="X2" s="68" t="s">
        <v>104</v>
      </c>
      <c r="AA2" s="68" t="s">
        <v>110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7" t="s">
        <v>105</v>
      </c>
      <c r="E4" s="188"/>
      <c r="F4" s="188"/>
      <c r="G4" s="188"/>
      <c r="H4" s="189"/>
      <c r="J4" s="187" t="s">
        <v>106</v>
      </c>
      <c r="K4" s="188"/>
      <c r="L4" s="188"/>
      <c r="M4" s="188"/>
      <c r="N4" s="189"/>
      <c r="O4" s="69"/>
      <c r="P4" s="70"/>
      <c r="Q4" s="71"/>
      <c r="R4" s="187" t="s">
        <v>105</v>
      </c>
      <c r="S4" s="188"/>
      <c r="T4" s="188"/>
      <c r="U4" s="188"/>
      <c r="V4" s="189"/>
      <c r="X4" s="187" t="s">
        <v>106</v>
      </c>
      <c r="Y4" s="188"/>
      <c r="Z4" s="188"/>
      <c r="AA4" s="188"/>
      <c r="AB4" s="189"/>
    </row>
    <row r="5" spans="1:28" s="68" customFormat="1" ht="9.75">
      <c r="A5" s="72" t="s">
        <v>107</v>
      </c>
      <c r="B5" s="73"/>
      <c r="C5" s="71"/>
      <c r="D5" s="69"/>
      <c r="E5" s="74" t="s">
        <v>295</v>
      </c>
      <c r="F5" s="74" t="s">
        <v>108</v>
      </c>
      <c r="G5" s="74" t="s">
        <v>109</v>
      </c>
      <c r="H5" s="75">
        <f>G6</f>
        <v>2020</v>
      </c>
      <c r="J5" s="69"/>
      <c r="K5" s="74" t="s">
        <v>295</v>
      </c>
      <c r="L5" s="74" t="s">
        <v>108</v>
      </c>
      <c r="M5" s="74" t="s">
        <v>109</v>
      </c>
      <c r="N5" s="75">
        <f>M6</f>
        <v>2020</v>
      </c>
      <c r="O5" s="72" t="s">
        <v>107</v>
      </c>
      <c r="P5" s="73"/>
      <c r="Q5" s="71"/>
      <c r="R5" s="69"/>
      <c r="S5" s="74" t="s">
        <v>295</v>
      </c>
      <c r="T5" s="74" t="s">
        <v>108</v>
      </c>
      <c r="U5" s="74" t="s">
        <v>109</v>
      </c>
      <c r="V5" s="75">
        <f>U6</f>
        <v>2020</v>
      </c>
      <c r="X5" s="69"/>
      <c r="Y5" s="74" t="s">
        <v>295</v>
      </c>
      <c r="Z5" s="74" t="s">
        <v>108</v>
      </c>
      <c r="AA5" s="74" t="s">
        <v>109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294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294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294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294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3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111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145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30" s="89" customFormat="1" ht="11.25" customHeight="1">
      <c r="A10" s="83" t="s">
        <v>112</v>
      </c>
      <c r="B10" s="85"/>
      <c r="C10" s="85"/>
      <c r="D10" s="101">
        <v>1</v>
      </c>
      <c r="E10" s="92">
        <v>1686.9</v>
      </c>
      <c r="F10" s="92">
        <v>1652.924</v>
      </c>
      <c r="G10" s="92">
        <v>1655.467</v>
      </c>
      <c r="H10" s="92">
        <f t="shared" si="0"/>
        <v>100.15384857380013</v>
      </c>
      <c r="I10" s="87"/>
      <c r="J10" s="102">
        <v>9</v>
      </c>
      <c r="K10" s="88">
        <v>6703.231000000001</v>
      </c>
      <c r="L10" s="88">
        <v>5107.658</v>
      </c>
      <c r="M10" s="88">
        <v>0</v>
      </c>
      <c r="N10" s="87">
        <f t="shared" si="1"/>
      </c>
      <c r="O10" s="83" t="s">
        <v>280</v>
      </c>
      <c r="P10" s="85"/>
      <c r="Q10" s="85"/>
      <c r="R10" s="101">
        <v>1</v>
      </c>
      <c r="S10" s="92">
        <v>5.976</v>
      </c>
      <c r="T10" s="92">
        <v>6.393</v>
      </c>
      <c r="U10" s="92">
        <v>6.432</v>
      </c>
      <c r="V10" s="92">
        <f t="shared" si="2"/>
        <v>100.61004223369311</v>
      </c>
      <c r="W10" s="87"/>
      <c r="X10" s="102">
        <v>1</v>
      </c>
      <c r="Y10" s="88">
        <v>50.9</v>
      </c>
      <c r="Z10" s="88">
        <v>55.31200000000001</v>
      </c>
      <c r="AA10" s="88">
        <v>56.71300000000001</v>
      </c>
      <c r="AB10" s="88">
        <f t="shared" si="3"/>
        <v>102.53290425224182</v>
      </c>
      <c r="AD10" s="86"/>
    </row>
    <row r="11" spans="1:28" s="89" customFormat="1" ht="11.25" customHeight="1">
      <c r="A11" s="83" t="s">
        <v>113</v>
      </c>
      <c r="B11" s="85"/>
      <c r="C11" s="85"/>
      <c r="D11" s="101">
        <v>1</v>
      </c>
      <c r="E11" s="92">
        <v>374.608</v>
      </c>
      <c r="F11" s="92">
        <v>265.569</v>
      </c>
      <c r="G11" s="92">
        <v>285.635</v>
      </c>
      <c r="H11" s="92">
        <f t="shared" si="0"/>
        <v>107.5558517748683</v>
      </c>
      <c r="I11" s="87"/>
      <c r="J11" s="102">
        <v>9</v>
      </c>
      <c r="K11" s="88">
        <v>1282.494</v>
      </c>
      <c r="L11" s="88">
        <v>733.662</v>
      </c>
      <c r="M11" s="88">
        <v>0</v>
      </c>
      <c r="N11" s="87">
        <f t="shared" si="1"/>
      </c>
      <c r="O11" s="83" t="s">
        <v>281</v>
      </c>
      <c r="P11" s="85"/>
      <c r="Q11" s="85"/>
      <c r="R11" s="101">
        <v>8</v>
      </c>
      <c r="S11" s="87">
        <v>24.099999999999998</v>
      </c>
      <c r="T11" s="87">
        <v>28.799999999999997</v>
      </c>
      <c r="U11" s="87">
        <v>0</v>
      </c>
      <c r="V11" s="92">
        <f t="shared" si="2"/>
      </c>
      <c r="W11" s="87"/>
      <c r="X11" s="102">
        <v>12</v>
      </c>
      <c r="Y11" s="88">
        <v>5.664999999999999</v>
      </c>
      <c r="Z11" s="88">
        <v>6.987</v>
      </c>
      <c r="AA11" s="88">
        <v>0</v>
      </c>
      <c r="AB11" s="88">
        <f t="shared" si="3"/>
      </c>
    </row>
    <row r="12" spans="1:28" ht="11.25">
      <c r="A12" s="83" t="s">
        <v>114</v>
      </c>
      <c r="B12" s="85"/>
      <c r="C12" s="85"/>
      <c r="D12" s="101">
        <v>1</v>
      </c>
      <c r="E12" s="92">
        <v>2061.508</v>
      </c>
      <c r="F12" s="92">
        <v>1918.493</v>
      </c>
      <c r="G12" s="92">
        <v>1941.102</v>
      </c>
      <c r="H12" s="92">
        <f t="shared" si="0"/>
        <v>101.17847706507139</v>
      </c>
      <c r="I12" s="87"/>
      <c r="J12" s="102">
        <v>9</v>
      </c>
      <c r="K12" s="88">
        <v>7985.724999999999</v>
      </c>
      <c r="L12" s="88">
        <v>5841.319999999999</v>
      </c>
      <c r="M12" s="88">
        <v>0</v>
      </c>
      <c r="N12" s="87">
        <f t="shared" si="1"/>
      </c>
      <c r="O12" s="83" t="s">
        <v>165</v>
      </c>
      <c r="P12" s="85"/>
      <c r="Q12" s="85"/>
      <c r="R12" s="101">
        <v>10</v>
      </c>
      <c r="S12" s="92">
        <v>2.518</v>
      </c>
      <c r="T12" s="92">
        <v>2.325</v>
      </c>
      <c r="U12" s="92">
        <v>2.421</v>
      </c>
      <c r="V12" s="92">
        <f t="shared" si="2"/>
        <v>104.12903225806451</v>
      </c>
      <c r="W12" s="87"/>
      <c r="X12" s="102">
        <v>1</v>
      </c>
      <c r="Y12" s="88">
        <v>70.347</v>
      </c>
      <c r="Z12" s="88">
        <v>66.987</v>
      </c>
      <c r="AA12" s="88">
        <v>66.889</v>
      </c>
      <c r="AB12" s="88">
        <f t="shared" si="3"/>
        <v>99.85370295729022</v>
      </c>
    </row>
    <row r="13" spans="1:28" s="68" customFormat="1" ht="11.25">
      <c r="A13" s="83" t="s">
        <v>115</v>
      </c>
      <c r="B13" s="85"/>
      <c r="C13" s="85"/>
      <c r="D13" s="101">
        <v>1</v>
      </c>
      <c r="E13" s="92">
        <v>336.68</v>
      </c>
      <c r="F13" s="92">
        <v>267.91554</v>
      </c>
      <c r="G13" s="92">
        <v>297.748</v>
      </c>
      <c r="H13" s="92">
        <f t="shared" si="0"/>
        <v>111.13502411991479</v>
      </c>
      <c r="I13" s="87"/>
      <c r="J13" s="102">
        <v>9</v>
      </c>
      <c r="K13" s="88">
        <v>1020.669</v>
      </c>
      <c r="L13" s="88">
        <v>619.494</v>
      </c>
      <c r="M13" s="88">
        <v>0</v>
      </c>
      <c r="N13" s="87">
        <f t="shared" si="1"/>
      </c>
      <c r="O13" s="83" t="s">
        <v>166</v>
      </c>
      <c r="P13" s="85"/>
      <c r="Q13" s="85"/>
      <c r="R13" s="101">
        <v>11</v>
      </c>
      <c r="S13" s="92">
        <v>4.501</v>
      </c>
      <c r="T13" s="92">
        <v>5.328</v>
      </c>
      <c r="U13" s="92">
        <v>0</v>
      </c>
      <c r="V13" s="92">
        <f t="shared" si="2"/>
      </c>
      <c r="W13" s="87"/>
      <c r="X13" s="102">
        <v>1</v>
      </c>
      <c r="Y13" s="88">
        <v>81.53</v>
      </c>
      <c r="Z13" s="88">
        <v>77.184</v>
      </c>
      <c r="AA13" s="88">
        <v>0</v>
      </c>
      <c r="AB13" s="88">
        <f t="shared" si="3"/>
      </c>
    </row>
    <row r="14" spans="1:28" s="68" customFormat="1" ht="12" customHeight="1">
      <c r="A14" s="83" t="s">
        <v>116</v>
      </c>
      <c r="B14" s="85"/>
      <c r="C14" s="85"/>
      <c r="D14" s="101">
        <v>1</v>
      </c>
      <c r="E14" s="92">
        <v>2232.782</v>
      </c>
      <c r="F14" s="92">
        <v>2416.3754599999997</v>
      </c>
      <c r="G14" s="92">
        <v>2408.704</v>
      </c>
      <c r="H14" s="92">
        <f t="shared" si="0"/>
        <v>99.68252201998445</v>
      </c>
      <c r="I14" s="87"/>
      <c r="J14" s="102">
        <v>9</v>
      </c>
      <c r="K14" s="88">
        <v>8108.866</v>
      </c>
      <c r="L14" s="88">
        <v>6777.411</v>
      </c>
      <c r="M14" s="88">
        <v>0</v>
      </c>
      <c r="N14" s="87">
        <f t="shared" si="1"/>
      </c>
      <c r="O14" s="83" t="s">
        <v>282</v>
      </c>
      <c r="P14" s="85"/>
      <c r="Q14" s="85"/>
      <c r="R14" s="101">
        <v>11</v>
      </c>
      <c r="S14" s="87">
        <v>45.565</v>
      </c>
      <c r="T14" s="87">
        <v>43.166999999999994</v>
      </c>
      <c r="U14" s="87">
        <v>43.3</v>
      </c>
      <c r="V14" s="92">
        <f t="shared" si="2"/>
        <v>100.3081057289133</v>
      </c>
      <c r="W14" s="87"/>
      <c r="X14" s="102">
        <v>12</v>
      </c>
      <c r="Y14" s="88">
        <v>149.80000000000004</v>
      </c>
      <c r="Z14" s="88">
        <v>145.9912</v>
      </c>
      <c r="AA14" s="88">
        <v>151.32899999999998</v>
      </c>
      <c r="AB14" s="88">
        <f t="shared" si="3"/>
        <v>103.65624777383842</v>
      </c>
    </row>
    <row r="15" spans="1:28" s="68" customFormat="1" ht="11.25">
      <c r="A15" s="83" t="s">
        <v>117</v>
      </c>
      <c r="B15" s="85"/>
      <c r="C15" s="85"/>
      <c r="D15" s="101">
        <v>1</v>
      </c>
      <c r="E15" s="92">
        <v>2569.462</v>
      </c>
      <c r="F15" s="92">
        <v>2684.291</v>
      </c>
      <c r="G15" s="92">
        <v>2706.452</v>
      </c>
      <c r="H15" s="92">
        <f t="shared" si="0"/>
        <v>100.82558113110687</v>
      </c>
      <c r="I15" s="87"/>
      <c r="J15" s="102">
        <v>9</v>
      </c>
      <c r="K15" s="88">
        <v>9129.535000000002</v>
      </c>
      <c r="L15" s="88">
        <v>7396.905000000001</v>
      </c>
      <c r="M15" s="88">
        <v>0</v>
      </c>
      <c r="N15" s="87">
        <f t="shared" si="1"/>
      </c>
      <c r="O15" s="83" t="s">
        <v>283</v>
      </c>
      <c r="P15" s="85"/>
      <c r="Q15" s="85"/>
      <c r="R15" s="101">
        <v>1</v>
      </c>
      <c r="S15" s="87">
        <v>9.426000000000002</v>
      </c>
      <c r="T15" s="87">
        <v>9.252</v>
      </c>
      <c r="U15" s="87">
        <v>9.9</v>
      </c>
      <c r="V15" s="92">
        <f t="shared" si="2"/>
        <v>107.00389105058365</v>
      </c>
      <c r="W15" s="87"/>
      <c r="X15" s="102">
        <v>12</v>
      </c>
      <c r="Y15" s="88">
        <v>16.450000000000003</v>
      </c>
      <c r="Z15" s="88">
        <v>16.006</v>
      </c>
      <c r="AA15" s="88">
        <v>16.788</v>
      </c>
      <c r="AB15" s="88">
        <f t="shared" si="3"/>
        <v>104.88566787454704</v>
      </c>
    </row>
    <row r="16" spans="1:28" s="68" customFormat="1" ht="11.25">
      <c r="A16" s="83" t="s">
        <v>118</v>
      </c>
      <c r="B16" s="85"/>
      <c r="C16" s="85"/>
      <c r="D16" s="101">
        <v>1</v>
      </c>
      <c r="E16" s="92">
        <v>556.5</v>
      </c>
      <c r="F16" s="92">
        <v>463.245</v>
      </c>
      <c r="G16" s="92">
        <v>481.588</v>
      </c>
      <c r="H16" s="92">
        <f t="shared" si="0"/>
        <v>103.95967576552364</v>
      </c>
      <c r="I16" s="87"/>
      <c r="J16" s="102">
        <v>9</v>
      </c>
      <c r="K16" s="88">
        <v>1486.9479999999999</v>
      </c>
      <c r="L16" s="88">
        <v>811.15</v>
      </c>
      <c r="M16" s="88">
        <v>0</v>
      </c>
      <c r="N16" s="87">
        <f t="shared" si="1"/>
      </c>
      <c r="O16" s="83" t="s">
        <v>167</v>
      </c>
      <c r="P16" s="85"/>
      <c r="Q16" s="85"/>
      <c r="R16" s="101">
        <v>10</v>
      </c>
      <c r="S16" s="92">
        <v>33.528</v>
      </c>
      <c r="T16" s="92">
        <v>31.742</v>
      </c>
      <c r="U16" s="92">
        <v>0</v>
      </c>
      <c r="V16" s="92">
        <f t="shared" si="2"/>
      </c>
      <c r="W16" s="87"/>
      <c r="X16" s="102">
        <v>1</v>
      </c>
      <c r="Y16" s="88">
        <v>543.0889999999999</v>
      </c>
      <c r="Z16" s="88">
        <v>540.542</v>
      </c>
      <c r="AA16" s="88">
        <v>0</v>
      </c>
      <c r="AB16" s="88">
        <f t="shared" si="3"/>
      </c>
    </row>
    <row r="17" spans="1:28" s="68" customFormat="1" ht="12" customHeight="1">
      <c r="A17" s="83" t="s">
        <v>119</v>
      </c>
      <c r="B17" s="85"/>
      <c r="C17" s="85"/>
      <c r="D17" s="101">
        <v>1</v>
      </c>
      <c r="E17" s="92">
        <v>136.251</v>
      </c>
      <c r="F17" s="92">
        <v>135.926</v>
      </c>
      <c r="G17" s="92">
        <v>139.898</v>
      </c>
      <c r="H17" s="92">
        <f t="shared" si="0"/>
        <v>102.92217824404456</v>
      </c>
      <c r="I17" s="87"/>
      <c r="J17" s="102">
        <v>9</v>
      </c>
      <c r="K17" s="88">
        <v>388.467</v>
      </c>
      <c r="L17" s="88">
        <v>246.74800000000005</v>
      </c>
      <c r="M17" s="88">
        <v>0</v>
      </c>
      <c r="N17" s="87">
        <f t="shared" si="1"/>
      </c>
      <c r="O17" s="83" t="s">
        <v>168</v>
      </c>
      <c r="P17" s="85"/>
      <c r="Q17" s="85"/>
      <c r="R17" s="101">
        <v>9</v>
      </c>
      <c r="S17" s="92">
        <v>1.88</v>
      </c>
      <c r="T17" s="92">
        <v>1.879</v>
      </c>
      <c r="U17" s="92">
        <v>1.878</v>
      </c>
      <c r="V17" s="92">
        <f t="shared" si="2"/>
        <v>99.94678020223522</v>
      </c>
      <c r="W17" s="87"/>
      <c r="X17" s="102">
        <v>12</v>
      </c>
      <c r="Y17" s="88">
        <v>94.696</v>
      </c>
      <c r="Z17" s="88">
        <v>97.233</v>
      </c>
      <c r="AA17" s="88">
        <v>107.37899999999999</v>
      </c>
      <c r="AB17" s="88">
        <f t="shared" si="3"/>
        <v>110.43472895004781</v>
      </c>
    </row>
    <row r="18" spans="1:28" s="89" customFormat="1" ht="11.25" customHeight="1">
      <c r="A18" s="83" t="s">
        <v>120</v>
      </c>
      <c r="B18" s="85"/>
      <c r="C18" s="85"/>
      <c r="D18" s="101">
        <v>1</v>
      </c>
      <c r="E18" s="92">
        <v>213.091</v>
      </c>
      <c r="F18" s="92">
        <v>246.085</v>
      </c>
      <c r="G18" s="92">
        <v>244.111</v>
      </c>
      <c r="H18" s="92">
        <f t="shared" si="0"/>
        <v>99.19783814535627</v>
      </c>
      <c r="I18" s="87"/>
      <c r="J18" s="102">
        <v>9</v>
      </c>
      <c r="K18" s="88">
        <v>649.0110000000001</v>
      </c>
      <c r="L18" s="88">
        <v>571.7660000000001</v>
      </c>
      <c r="M18" s="88">
        <v>0</v>
      </c>
      <c r="N18" s="87">
        <f t="shared" si="1"/>
      </c>
      <c r="O18" s="83" t="s">
        <v>169</v>
      </c>
      <c r="P18" s="85"/>
      <c r="Q18" s="85"/>
      <c r="R18" s="101">
        <v>12</v>
      </c>
      <c r="S18" s="92">
        <v>7.503</v>
      </c>
      <c r="T18" s="92">
        <v>7.12</v>
      </c>
      <c r="U18" s="92">
        <v>7.447</v>
      </c>
      <c r="V18" s="92">
        <f t="shared" si="2"/>
        <v>104.59269662921349</v>
      </c>
      <c r="W18" s="87"/>
      <c r="X18" s="102">
        <v>6</v>
      </c>
      <c r="Y18" s="88">
        <v>643.621</v>
      </c>
      <c r="Z18" s="88">
        <v>622.012</v>
      </c>
      <c r="AA18" s="88">
        <v>0</v>
      </c>
      <c r="AB18" s="88">
        <f t="shared" si="3"/>
      </c>
    </row>
    <row r="19" spans="1:28" s="89" customFormat="1" ht="11.25" customHeight="1">
      <c r="A19" s="83" t="s">
        <v>250</v>
      </c>
      <c r="B19" s="85"/>
      <c r="C19" s="85"/>
      <c r="D19" s="101"/>
      <c r="E19" s="92">
        <f>E12+E15+E16+E17+E18</f>
        <v>5536.812</v>
      </c>
      <c r="F19" s="92">
        <f>F12+F15+F16+F17+F18</f>
        <v>5448.04</v>
      </c>
      <c r="G19" s="92">
        <f>G12+G15+G16+G17+G18</f>
        <v>5513.151</v>
      </c>
      <c r="H19" s="92">
        <f>IF(AND(F19&gt;0,G19&gt;0),G19*100/F19,"")</f>
        <v>101.19512705486744</v>
      </c>
      <c r="I19" s="87"/>
      <c r="J19" s="102"/>
      <c r="K19" s="92">
        <f>K12+K15+K16+K17+K18</f>
        <v>19639.686</v>
      </c>
      <c r="L19" s="92">
        <f>L12+L15+L16+L17+L18</f>
        <v>14867.888999999997</v>
      </c>
      <c r="M19" s="92">
        <f>M12+M15+M16+M17+M18</f>
        <v>0</v>
      </c>
      <c r="N19" s="87">
        <f>IF(AND(L19&gt;0,M19&gt;0),M19*100/L19,"")</f>
      </c>
      <c r="O19" s="83" t="s">
        <v>284</v>
      </c>
      <c r="P19" s="85"/>
      <c r="Q19" s="85"/>
      <c r="R19" s="101">
        <v>6</v>
      </c>
      <c r="S19" s="87">
        <v>0.4</v>
      </c>
      <c r="T19" s="87">
        <v>0.4</v>
      </c>
      <c r="U19" s="87">
        <v>0</v>
      </c>
      <c r="V19" s="92">
        <f aca="true" t="shared" si="4" ref="V19:V26">IF(AND(T19&gt;0,U19&gt;0),U19*100/T19,"")</f>
      </c>
      <c r="W19" s="87"/>
      <c r="X19" s="102">
        <v>11</v>
      </c>
      <c r="Y19" s="88">
        <v>0.04</v>
      </c>
      <c r="Z19" s="88">
        <v>0.041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121</v>
      </c>
      <c r="B20" s="85"/>
      <c r="C20" s="85"/>
      <c r="D20" s="101">
        <v>1</v>
      </c>
      <c r="E20" s="92">
        <v>322.373</v>
      </c>
      <c r="F20" s="92">
        <v>357.629</v>
      </c>
      <c r="G20" s="92">
        <v>0</v>
      </c>
      <c r="H20" s="92">
        <f t="shared" si="0"/>
      </c>
      <c r="I20" s="87"/>
      <c r="J20" s="102">
        <v>1</v>
      </c>
      <c r="K20" s="88">
        <v>3842.5190000000002</v>
      </c>
      <c r="L20" s="88">
        <v>4185.411</v>
      </c>
      <c r="M20" s="88">
        <v>0</v>
      </c>
      <c r="N20" s="87">
        <f t="shared" si="1"/>
      </c>
      <c r="O20" s="83" t="s">
        <v>170</v>
      </c>
      <c r="P20" s="85"/>
      <c r="Q20" s="85"/>
      <c r="R20" s="101">
        <v>1</v>
      </c>
      <c r="S20" s="92">
        <v>3.619</v>
      </c>
      <c r="T20" s="92">
        <v>3.472</v>
      </c>
      <c r="U20" s="92">
        <v>3.441</v>
      </c>
      <c r="V20" s="92">
        <f t="shared" si="4"/>
        <v>99.10714285714285</v>
      </c>
      <c r="W20" s="87"/>
      <c r="X20" s="102">
        <v>1</v>
      </c>
      <c r="Y20" s="88">
        <v>238.32500000000002</v>
      </c>
      <c r="Z20" s="88">
        <v>231.21400000000003</v>
      </c>
      <c r="AA20" s="88">
        <v>240.09000000000006</v>
      </c>
      <c r="AB20" s="88">
        <f t="shared" si="5"/>
        <v>103.83886788862269</v>
      </c>
    </row>
    <row r="21" spans="1:28" s="89" customFormat="1" ht="11.25" customHeight="1">
      <c r="A21" s="83" t="s">
        <v>122</v>
      </c>
      <c r="B21" s="85"/>
      <c r="C21" s="85"/>
      <c r="D21" s="101">
        <v>12</v>
      </c>
      <c r="E21" s="92">
        <v>5.967</v>
      </c>
      <c r="F21" s="92">
        <v>6.724</v>
      </c>
      <c r="G21" s="92">
        <v>0</v>
      </c>
      <c r="H21" s="92">
        <f t="shared" si="0"/>
      </c>
      <c r="I21" s="87"/>
      <c r="J21" s="102">
        <v>12</v>
      </c>
      <c r="K21" s="88">
        <v>25.589</v>
      </c>
      <c r="L21" s="88">
        <v>28.096000000000004</v>
      </c>
      <c r="M21" s="88">
        <v>0</v>
      </c>
      <c r="N21" s="87">
        <f t="shared" si="1"/>
      </c>
      <c r="O21" s="83" t="s">
        <v>171</v>
      </c>
      <c r="P21" s="85"/>
      <c r="Q21" s="85"/>
      <c r="R21" s="101">
        <v>5</v>
      </c>
      <c r="S21" s="92">
        <v>4.053</v>
      </c>
      <c r="T21" s="92">
        <v>4.077</v>
      </c>
      <c r="U21" s="92">
        <v>0</v>
      </c>
      <c r="V21" s="92">
        <f t="shared" si="4"/>
      </c>
      <c r="W21" s="87"/>
      <c r="X21" s="102">
        <v>11</v>
      </c>
      <c r="Y21" s="88">
        <v>121.33000000000001</v>
      </c>
      <c r="Z21" s="88">
        <v>131.509</v>
      </c>
      <c r="AA21" s="88">
        <v>0</v>
      </c>
      <c r="AB21" s="88">
        <f t="shared" si="5"/>
      </c>
    </row>
    <row r="22" spans="1:28" s="89" customFormat="1" ht="11.25" customHeight="1">
      <c r="A22" s="83" t="s">
        <v>271</v>
      </c>
      <c r="B22" s="85"/>
      <c r="C22" s="85"/>
      <c r="D22" s="101">
        <v>11</v>
      </c>
      <c r="E22" s="92">
        <v>105.012</v>
      </c>
      <c r="F22" s="92">
        <v>103.888</v>
      </c>
      <c r="G22" s="92">
        <v>0</v>
      </c>
      <c r="H22" s="92">
        <f t="shared" si="0"/>
      </c>
      <c r="I22" s="87"/>
      <c r="J22" s="102">
        <v>11</v>
      </c>
      <c r="K22" s="88">
        <v>808.167</v>
      </c>
      <c r="L22" s="88">
        <v>800.905</v>
      </c>
      <c r="M22" s="88">
        <v>0</v>
      </c>
      <c r="N22" s="87">
        <f t="shared" si="1"/>
      </c>
      <c r="O22" s="83" t="s">
        <v>172</v>
      </c>
      <c r="P22" s="85"/>
      <c r="Q22" s="85"/>
      <c r="R22" s="101">
        <v>12</v>
      </c>
      <c r="S22" s="92">
        <v>11.112</v>
      </c>
      <c r="T22" s="92">
        <v>10.616</v>
      </c>
      <c r="U22" s="92">
        <v>10.354</v>
      </c>
      <c r="V22" s="92">
        <f t="shared" si="4"/>
        <v>97.53202712886208</v>
      </c>
      <c r="W22" s="87"/>
      <c r="X22" s="102">
        <v>10</v>
      </c>
      <c r="Y22" s="88">
        <v>596.315</v>
      </c>
      <c r="Z22" s="88">
        <v>601.8699999999999</v>
      </c>
      <c r="AA22" s="88">
        <v>0</v>
      </c>
      <c r="AB22" s="88">
        <f t="shared" si="5"/>
      </c>
    </row>
    <row r="23" spans="1:28" s="89" customFormat="1" ht="11.25" customHeight="1">
      <c r="A23" s="83"/>
      <c r="B23" s="85"/>
      <c r="C23" s="85"/>
      <c r="D23" s="101"/>
      <c r="E23" s="92"/>
      <c r="F23" s="92"/>
      <c r="G23" s="92"/>
      <c r="H23" s="92"/>
      <c r="I23" s="87"/>
      <c r="J23" s="102"/>
      <c r="K23" s="88"/>
      <c r="L23" s="88"/>
      <c r="M23" s="88"/>
      <c r="N23" s="87"/>
      <c r="O23" s="83" t="s">
        <v>173</v>
      </c>
      <c r="P23" s="85"/>
      <c r="Q23" s="85"/>
      <c r="R23" s="101">
        <v>11</v>
      </c>
      <c r="S23" s="92">
        <v>6.55</v>
      </c>
      <c r="T23" s="92">
        <v>6.548</v>
      </c>
      <c r="U23" s="92"/>
      <c r="V23" s="92">
        <f t="shared" si="4"/>
      </c>
      <c r="W23" s="87"/>
      <c r="X23" s="102">
        <v>1</v>
      </c>
      <c r="Y23" s="88">
        <v>382.4270000000001</v>
      </c>
      <c r="Z23" s="88">
        <v>386.245</v>
      </c>
      <c r="AA23" s="88"/>
      <c r="AB23" s="88">
        <f t="shared" si="5"/>
      </c>
    </row>
    <row r="24" spans="1:28" s="89" customFormat="1" ht="11.25" customHeight="1">
      <c r="A24" s="83" t="s">
        <v>123</v>
      </c>
      <c r="B24" s="85"/>
      <c r="C24" s="85"/>
      <c r="D24" s="101"/>
      <c r="E24" s="92"/>
      <c r="F24" s="92"/>
      <c r="G24" s="92"/>
      <c r="H24" s="92"/>
      <c r="I24" s="87"/>
      <c r="J24" s="102"/>
      <c r="K24" s="88"/>
      <c r="L24" s="88"/>
      <c r="M24" s="88"/>
      <c r="N24" s="87"/>
      <c r="O24" s="83" t="s">
        <v>285</v>
      </c>
      <c r="P24" s="85"/>
      <c r="Q24" s="85"/>
      <c r="R24" s="101">
        <v>9</v>
      </c>
      <c r="S24" s="92">
        <v>6.305</v>
      </c>
      <c r="T24" s="92">
        <v>5.286</v>
      </c>
      <c r="U24" s="92">
        <v>5.249</v>
      </c>
      <c r="V24" s="92">
        <f t="shared" si="4"/>
        <v>99.30003783579266</v>
      </c>
      <c r="W24" s="87"/>
      <c r="X24" s="102">
        <v>12</v>
      </c>
      <c r="Y24" s="88">
        <v>65.712</v>
      </c>
      <c r="Z24" s="88">
        <v>71.93099999999998</v>
      </c>
      <c r="AA24" s="88">
        <v>80.79500000000002</v>
      </c>
      <c r="AB24" s="88">
        <f t="shared" si="5"/>
        <v>112.3229205766638</v>
      </c>
    </row>
    <row r="25" spans="1:28" s="89" customFormat="1" ht="11.25" customHeight="1">
      <c r="A25" s="83" t="s">
        <v>124</v>
      </c>
      <c r="B25" s="85"/>
      <c r="C25" s="85"/>
      <c r="D25" s="101">
        <v>11</v>
      </c>
      <c r="E25" s="92">
        <v>9.315</v>
      </c>
      <c r="F25" s="92">
        <v>9.346</v>
      </c>
      <c r="G25" s="92">
        <v>0</v>
      </c>
      <c r="H25" s="92">
        <f aca="true" t="shared" si="6" ref="H25:H32">IF(AND(F25&gt;0,G25&gt;0),G25*100/F25,"")</f>
      </c>
      <c r="I25" s="87"/>
      <c r="J25" s="102">
        <v>11</v>
      </c>
      <c r="K25" s="88">
        <v>17.090999999999994</v>
      </c>
      <c r="L25" s="88">
        <v>15.146</v>
      </c>
      <c r="M25" s="88">
        <v>0</v>
      </c>
      <c r="N25" s="87">
        <f aca="true" t="shared" si="7" ref="N25:N32">IF(AND(L25&gt;0,M25&gt;0),M25*100/L25,"")</f>
      </c>
      <c r="O25" s="83" t="s">
        <v>286</v>
      </c>
      <c r="P25" s="85"/>
      <c r="Q25" s="85"/>
      <c r="R25" s="101">
        <v>10</v>
      </c>
      <c r="S25" s="87">
        <v>23.3</v>
      </c>
      <c r="T25" s="87">
        <v>22.3</v>
      </c>
      <c r="U25" s="87">
        <v>20.599999999999998</v>
      </c>
      <c r="V25" s="92">
        <f t="shared" si="4"/>
        <v>92.37668161434978</v>
      </c>
      <c r="W25" s="87"/>
      <c r="X25" s="102">
        <v>12</v>
      </c>
      <c r="Y25" s="88">
        <v>4.178</v>
      </c>
      <c r="Z25" s="88">
        <v>3.997</v>
      </c>
      <c r="AA25" s="88">
        <v>3.831</v>
      </c>
      <c r="AB25" s="88">
        <f t="shared" si="5"/>
        <v>95.84688516387291</v>
      </c>
    </row>
    <row r="26" spans="1:28" s="89" customFormat="1" ht="11.25" customHeight="1">
      <c r="A26" s="83" t="s">
        <v>125</v>
      </c>
      <c r="B26" s="85"/>
      <c r="C26" s="85"/>
      <c r="D26" s="101">
        <v>11</v>
      </c>
      <c r="E26" s="92">
        <v>23.234</v>
      </c>
      <c r="F26" s="92">
        <v>22.43642</v>
      </c>
      <c r="G26" s="92">
        <v>23.689</v>
      </c>
      <c r="H26" s="92">
        <f t="shared" si="6"/>
        <v>105.58279796865989</v>
      </c>
      <c r="I26" s="87"/>
      <c r="J26" s="102">
        <v>8</v>
      </c>
      <c r="K26" s="88">
        <v>34.75</v>
      </c>
      <c r="L26" s="88">
        <v>30.369</v>
      </c>
      <c r="M26" s="88">
        <v>0</v>
      </c>
      <c r="N26" s="87">
        <f t="shared" si="7"/>
      </c>
      <c r="O26" s="83" t="s">
        <v>174</v>
      </c>
      <c r="P26" s="85"/>
      <c r="Q26" s="85"/>
      <c r="R26" s="101">
        <v>11</v>
      </c>
      <c r="S26" s="92">
        <v>2.847</v>
      </c>
      <c r="T26" s="92">
        <v>2.689</v>
      </c>
      <c r="U26" s="92">
        <v>2.893</v>
      </c>
      <c r="V26" s="92">
        <f t="shared" si="4"/>
        <v>107.58646336928224</v>
      </c>
      <c r="W26" s="87"/>
      <c r="X26" s="102">
        <v>12</v>
      </c>
      <c r="Y26" s="88">
        <v>81.63700000000001</v>
      </c>
      <c r="Z26" s="88">
        <v>80.826</v>
      </c>
      <c r="AA26" s="88">
        <v>79.90700000000001</v>
      </c>
      <c r="AB26" s="88">
        <f t="shared" si="5"/>
        <v>98.8629896320491</v>
      </c>
    </row>
    <row r="27" spans="1:28" s="89" customFormat="1" ht="11.25" customHeight="1">
      <c r="A27" s="83" t="s">
        <v>126</v>
      </c>
      <c r="B27" s="85"/>
      <c r="C27" s="85"/>
      <c r="D27" s="101">
        <v>8</v>
      </c>
      <c r="E27" s="92">
        <v>44.101</v>
      </c>
      <c r="F27" s="92">
        <v>50.17</v>
      </c>
      <c r="G27" s="92">
        <v>0</v>
      </c>
      <c r="H27" s="92">
        <f t="shared" si="6"/>
      </c>
      <c r="I27" s="87"/>
      <c r="J27" s="102">
        <v>8</v>
      </c>
      <c r="K27" s="88">
        <v>42.827</v>
      </c>
      <c r="L27" s="88">
        <v>35.479000000000006</v>
      </c>
      <c r="M27" s="88">
        <v>0</v>
      </c>
      <c r="N27" s="87">
        <f t="shared" si="7"/>
      </c>
      <c r="O27" s="83"/>
      <c r="P27" s="85"/>
      <c r="Q27" s="85"/>
      <c r="R27" s="101"/>
      <c r="S27" s="92"/>
      <c r="T27" s="92"/>
      <c r="U27" s="92"/>
      <c r="V27" s="92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127</v>
      </c>
      <c r="B28" s="85"/>
      <c r="C28" s="85"/>
      <c r="D28" s="101">
        <v>8</v>
      </c>
      <c r="E28" s="92">
        <v>70.609</v>
      </c>
      <c r="F28" s="92">
        <v>51.66268</v>
      </c>
      <c r="G28" s="92">
        <v>0</v>
      </c>
      <c r="H28" s="92">
        <f t="shared" si="6"/>
      </c>
      <c r="I28" s="87"/>
      <c r="J28" s="102">
        <v>8</v>
      </c>
      <c r="K28" s="88">
        <v>91.456</v>
      </c>
      <c r="L28" s="88">
        <v>47.658</v>
      </c>
      <c r="M28" s="88">
        <v>0</v>
      </c>
      <c r="N28" s="87">
        <f t="shared" si="7"/>
      </c>
      <c r="O28" s="83" t="s">
        <v>175</v>
      </c>
      <c r="P28" s="85"/>
      <c r="Q28" s="85"/>
      <c r="R28" s="101"/>
      <c r="S28" s="92"/>
      <c r="T28" s="92"/>
      <c r="U28" s="92"/>
      <c r="V28" s="92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128</v>
      </c>
      <c r="B29" s="85"/>
      <c r="C29" s="85"/>
      <c r="D29" s="101">
        <v>11</v>
      </c>
      <c r="E29" s="92">
        <v>149.02</v>
      </c>
      <c r="F29" s="92">
        <v>145.05</v>
      </c>
      <c r="G29" s="92">
        <v>144.125</v>
      </c>
      <c r="H29" s="92">
        <f t="shared" si="6"/>
        <v>99.3622888659083</v>
      </c>
      <c r="I29" s="87"/>
      <c r="J29" s="102">
        <v>8</v>
      </c>
      <c r="K29" s="88">
        <v>262.567</v>
      </c>
      <c r="L29" s="88">
        <v>174.054</v>
      </c>
      <c r="M29" s="88">
        <v>0</v>
      </c>
      <c r="N29" s="87">
        <f t="shared" si="7"/>
      </c>
      <c r="O29" s="83" t="s">
        <v>176</v>
      </c>
      <c r="P29" s="85"/>
      <c r="Q29" s="85"/>
      <c r="R29" s="101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2">
        <v>11</v>
      </c>
      <c r="Y29" s="88">
        <v>3930.369</v>
      </c>
      <c r="Z29" s="88">
        <v>3266.8160000000003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129</v>
      </c>
      <c r="B30" s="85"/>
      <c r="C30" s="85"/>
      <c r="D30" s="101">
        <v>11</v>
      </c>
      <c r="E30" s="92">
        <v>103.116</v>
      </c>
      <c r="F30" s="92">
        <v>81.052</v>
      </c>
      <c r="G30" s="92">
        <v>85.654</v>
      </c>
      <c r="H30" s="92">
        <f t="shared" si="6"/>
        <v>105.67783645067362</v>
      </c>
      <c r="I30" s="87"/>
      <c r="J30" s="102">
        <v>8</v>
      </c>
      <c r="K30" s="88">
        <v>135.569</v>
      </c>
      <c r="L30" s="88">
        <v>62.172</v>
      </c>
      <c r="M30" s="88">
        <v>0</v>
      </c>
      <c r="N30" s="87">
        <f t="shared" si="7"/>
      </c>
      <c r="O30" s="83" t="s">
        <v>177</v>
      </c>
      <c r="P30" s="85"/>
      <c r="Q30" s="85"/>
      <c r="R30" s="101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2">
        <v>11</v>
      </c>
      <c r="Y30" s="88">
        <v>1148.618</v>
      </c>
      <c r="Z30" s="88">
        <v>959.919</v>
      </c>
      <c r="AA30" s="88">
        <v>0</v>
      </c>
      <c r="AB30" s="88">
        <f t="shared" si="9"/>
      </c>
    </row>
    <row r="31" spans="1:28" s="89" customFormat="1" ht="11.25" customHeight="1">
      <c r="A31" s="83" t="s">
        <v>130</v>
      </c>
      <c r="B31" s="85"/>
      <c r="C31" s="85"/>
      <c r="D31" s="101">
        <v>11</v>
      </c>
      <c r="E31" s="92">
        <v>2.984</v>
      </c>
      <c r="F31" s="92">
        <v>2.222</v>
      </c>
      <c r="G31" s="92"/>
      <c r="H31" s="92">
        <f t="shared" si="6"/>
      </c>
      <c r="I31" s="87"/>
      <c r="J31" s="102">
        <v>8</v>
      </c>
      <c r="K31" s="88">
        <v>2.786</v>
      </c>
      <c r="L31" s="88">
        <v>1.578</v>
      </c>
      <c r="M31" s="88">
        <v>0</v>
      </c>
      <c r="N31" s="87">
        <f t="shared" si="7"/>
      </c>
      <c r="O31" s="83" t="s">
        <v>178</v>
      </c>
      <c r="P31" s="85"/>
      <c r="Q31" s="85"/>
      <c r="R31" s="101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2">
        <v>12</v>
      </c>
      <c r="Y31" s="88">
        <v>80.646</v>
      </c>
      <c r="Z31" s="88">
        <v>64.25399999999999</v>
      </c>
      <c r="AA31" s="88">
        <v>0</v>
      </c>
      <c r="AB31" s="88">
        <f t="shared" si="9"/>
      </c>
    </row>
    <row r="32" spans="1:28" s="89" customFormat="1" ht="11.25" customHeight="1">
      <c r="A32" s="83" t="s">
        <v>131</v>
      </c>
      <c r="B32" s="85"/>
      <c r="C32" s="85"/>
      <c r="D32" s="101">
        <v>11</v>
      </c>
      <c r="E32" s="92">
        <v>54.885</v>
      </c>
      <c r="F32" s="92">
        <v>43.397</v>
      </c>
      <c r="G32" s="92">
        <v>45.205</v>
      </c>
      <c r="H32" s="92">
        <f t="shared" si="6"/>
        <v>104.16618660276056</v>
      </c>
      <c r="I32" s="87"/>
      <c r="J32" s="102">
        <v>8</v>
      </c>
      <c r="K32" s="88">
        <v>63.055</v>
      </c>
      <c r="L32" s="88">
        <v>32.431</v>
      </c>
      <c r="M32" s="88">
        <v>0</v>
      </c>
      <c r="N32" s="87">
        <f t="shared" si="7"/>
      </c>
      <c r="O32" s="83" t="s">
        <v>179</v>
      </c>
      <c r="P32" s="85"/>
      <c r="Q32" s="85"/>
      <c r="R32" s="101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2">
        <v>12</v>
      </c>
      <c r="Y32" s="88">
        <v>205.31</v>
      </c>
      <c r="Z32" s="88">
        <v>144.661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2"/>
      <c r="F33" s="92"/>
      <c r="G33" s="92"/>
      <c r="H33" s="92"/>
      <c r="I33" s="87"/>
      <c r="J33" s="102"/>
      <c r="K33" s="88"/>
      <c r="L33" s="88"/>
      <c r="M33" s="88"/>
      <c r="N33" s="87"/>
      <c r="O33" s="83" t="s">
        <v>180</v>
      </c>
      <c r="P33" s="85"/>
      <c r="Q33" s="85"/>
      <c r="R33" s="101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2">
        <v>1</v>
      </c>
      <c r="Y33" s="88">
        <v>1533.6019999999999</v>
      </c>
      <c r="Z33" s="88">
        <v>944.4530000000001</v>
      </c>
      <c r="AA33" s="88">
        <v>0</v>
      </c>
      <c r="AB33" s="88">
        <f t="shared" si="9"/>
      </c>
    </row>
    <row r="34" spans="1:28" s="89" customFormat="1" ht="11.25" customHeight="1">
      <c r="A34" s="83" t="s">
        <v>132</v>
      </c>
      <c r="B34" s="85"/>
      <c r="C34" s="85"/>
      <c r="D34" s="101"/>
      <c r="E34" s="92"/>
      <c r="F34" s="92"/>
      <c r="G34" s="92"/>
      <c r="H34" s="92"/>
      <c r="I34" s="87"/>
      <c r="J34" s="102"/>
      <c r="K34" s="88"/>
      <c r="L34" s="88"/>
      <c r="M34" s="88"/>
      <c r="N34" s="87"/>
      <c r="O34" s="83" t="s">
        <v>181</v>
      </c>
      <c r="P34" s="85"/>
      <c r="Q34" s="85"/>
      <c r="R34" s="101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2">
        <v>1</v>
      </c>
      <c r="Y34" s="88">
        <v>646.1099999999999</v>
      </c>
      <c r="Z34" s="88">
        <v>714.478</v>
      </c>
      <c r="AA34" s="88">
        <v>0</v>
      </c>
      <c r="AB34" s="88">
        <f t="shared" si="9"/>
      </c>
    </row>
    <row r="35" spans="1:28" s="89" customFormat="1" ht="11.25" customHeight="1">
      <c r="A35" s="83" t="s">
        <v>133</v>
      </c>
      <c r="B35" s="85"/>
      <c r="C35" s="85"/>
      <c r="D35" s="101">
        <v>1</v>
      </c>
      <c r="E35" s="92">
        <v>3.647</v>
      </c>
      <c r="F35" s="92">
        <v>3.744</v>
      </c>
      <c r="G35" s="92">
        <v>3.718</v>
      </c>
      <c r="H35" s="92">
        <f>IF(AND(F35&gt;0,G35&gt;0),G35*100/F35,"")</f>
        <v>99.30555555555556</v>
      </c>
      <c r="I35" s="87"/>
      <c r="J35" s="102">
        <v>1</v>
      </c>
      <c r="K35" s="88">
        <v>76.034</v>
      </c>
      <c r="L35" s="88">
        <v>89.475</v>
      </c>
      <c r="M35" s="88">
        <v>89.52799999999999</v>
      </c>
      <c r="N35" s="87">
        <f>IF(AND(L35&gt;0,M35&gt;0),M35*100/L35,"")</f>
        <v>100.05923442302318</v>
      </c>
      <c r="O35" s="83" t="s">
        <v>252</v>
      </c>
      <c r="Y35" s="88">
        <f>Y32+Y33+Y34</f>
        <v>2385.022</v>
      </c>
      <c r="Z35" s="88">
        <f>Z32+Z33+Z34</f>
        <v>1803.592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134</v>
      </c>
      <c r="B36" s="85"/>
      <c r="C36" s="85"/>
      <c r="D36" s="101">
        <v>1</v>
      </c>
      <c r="E36" s="92">
        <v>14.386</v>
      </c>
      <c r="F36" s="92">
        <v>14.78</v>
      </c>
      <c r="G36" s="92">
        <v>13.888</v>
      </c>
      <c r="H36" s="92">
        <f>IF(AND(F36&gt;0,G36&gt;0),G36*100/F36,"")</f>
        <v>93.96481732070366</v>
      </c>
      <c r="I36" s="87"/>
      <c r="J36" s="102">
        <v>6</v>
      </c>
      <c r="K36" s="88">
        <v>392.675</v>
      </c>
      <c r="L36" s="88">
        <v>461.07400000000007</v>
      </c>
      <c r="M36" s="88">
        <v>0</v>
      </c>
      <c r="N36" s="87">
        <f>IF(AND(L36&gt;0,M36&gt;0),M36*100/L36,"")</f>
      </c>
    </row>
    <row r="37" spans="1:28" s="89" customFormat="1" ht="11.25" customHeight="1">
      <c r="A37" s="83" t="s">
        <v>135</v>
      </c>
      <c r="B37" s="85"/>
      <c r="C37" s="85"/>
      <c r="D37" s="101">
        <v>9</v>
      </c>
      <c r="E37" s="92">
        <v>29.899</v>
      </c>
      <c r="F37" s="92">
        <v>30.474</v>
      </c>
      <c r="G37" s="92">
        <v>0</v>
      </c>
      <c r="H37" s="92">
        <f>IF(AND(F37&gt;0,G37&gt;0),G37*100/F37,"")</f>
      </c>
      <c r="I37" s="87"/>
      <c r="J37" s="102">
        <v>9</v>
      </c>
      <c r="K37" s="88">
        <v>818.3529999999998</v>
      </c>
      <c r="L37" s="88">
        <v>901.4710000000001</v>
      </c>
      <c r="M37" s="88">
        <v>0</v>
      </c>
      <c r="N37" s="87">
        <f>IF(AND(L37&gt;0,M37&gt;0),M37*100/L37,"")</f>
      </c>
      <c r="O37" s="83" t="s">
        <v>182</v>
      </c>
      <c r="P37" s="85"/>
      <c r="Q37" s="85"/>
      <c r="R37" s="101"/>
      <c r="S37" s="92"/>
      <c r="T37" s="92"/>
      <c r="U37" s="92"/>
      <c r="V37" s="92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136</v>
      </c>
      <c r="B38" s="85"/>
      <c r="C38" s="85"/>
      <c r="D38" s="101">
        <v>12</v>
      </c>
      <c r="E38" s="92">
        <v>19.556</v>
      </c>
      <c r="F38" s="92">
        <v>19.544</v>
      </c>
      <c r="G38" s="92">
        <v>0</v>
      </c>
      <c r="H38" s="92">
        <f>IF(AND(F38&gt;0,G38&gt;0),G38*100/F38,"")</f>
      </c>
      <c r="I38" s="87"/>
      <c r="J38" s="102">
        <v>12</v>
      </c>
      <c r="K38" s="88">
        <v>723.871</v>
      </c>
      <c r="L38" s="88">
        <v>817.1000000000001</v>
      </c>
      <c r="M38" s="88">
        <v>0</v>
      </c>
      <c r="N38" s="87">
        <f>IF(AND(L38&gt;0,M38&gt;0),M38*100/L38,"")</f>
      </c>
      <c r="O38" s="83" t="s">
        <v>183</v>
      </c>
      <c r="P38" s="85"/>
      <c r="Q38" s="85"/>
      <c r="R38" s="101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2">
        <v>11</v>
      </c>
      <c r="Y38" s="88">
        <v>79.34</v>
      </c>
      <c r="Z38" s="88">
        <v>93.63199999999998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137</v>
      </c>
      <c r="B39" s="85"/>
      <c r="C39" s="85"/>
      <c r="D39" s="101">
        <v>12</v>
      </c>
      <c r="E39" s="92">
        <v>67.488</v>
      </c>
      <c r="F39" s="92">
        <v>68.542</v>
      </c>
      <c r="G39" s="92">
        <v>0</v>
      </c>
      <c r="H39" s="92">
        <f>IF(AND(F39&gt;0,G39&gt;0),G39*100/F39,"")</f>
      </c>
      <c r="I39" s="87"/>
      <c r="J39" s="102">
        <v>12</v>
      </c>
      <c r="K39" s="88">
        <v>2010.933</v>
      </c>
      <c r="L39" s="88">
        <v>2269.12</v>
      </c>
      <c r="M39" s="88">
        <v>0</v>
      </c>
      <c r="N39" s="87">
        <f>IF(AND(L39&gt;0,M39&gt;0),M39*100/L39,"")</f>
      </c>
      <c r="O39" s="83" t="s">
        <v>184</v>
      </c>
      <c r="P39" s="85"/>
      <c r="Q39" s="85"/>
      <c r="R39" s="101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2">
        <v>11</v>
      </c>
      <c r="Y39" s="88">
        <v>483.6209999999999</v>
      </c>
      <c r="Z39" s="88">
        <v>570.6350000000001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1"/>
      <c r="E40" s="92"/>
      <c r="F40" s="92"/>
      <c r="G40" s="92"/>
      <c r="H40" s="92"/>
      <c r="I40" s="87"/>
      <c r="J40" s="102"/>
      <c r="K40" s="88"/>
      <c r="L40" s="88"/>
      <c r="M40" s="88"/>
      <c r="N40" s="87"/>
      <c r="O40" s="89" t="s">
        <v>253</v>
      </c>
      <c r="Y40" s="88">
        <f>SUM(Y38:Y39)</f>
        <v>562.9609999999999</v>
      </c>
      <c r="Z40" s="88">
        <f>SUM(Z38:Z39)</f>
        <v>664.267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138</v>
      </c>
      <c r="B41" s="85"/>
      <c r="C41" s="85"/>
      <c r="D41" s="101"/>
      <c r="E41" s="92"/>
      <c r="F41" s="92"/>
      <c r="G41" s="92"/>
      <c r="H41" s="92"/>
      <c r="I41" s="87"/>
      <c r="J41" s="102"/>
      <c r="K41" s="88"/>
      <c r="L41" s="88"/>
      <c r="M41" s="88"/>
      <c r="N41" s="87"/>
      <c r="O41" s="83" t="s">
        <v>185</v>
      </c>
      <c r="P41" s="85"/>
      <c r="Q41" s="85"/>
      <c r="R41" s="101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2">
        <v>11</v>
      </c>
      <c r="Y41" s="88">
        <v>332.319</v>
      </c>
      <c r="Z41" s="88">
        <v>313.38800000000003</v>
      </c>
      <c r="AA41" s="88">
        <v>0</v>
      </c>
      <c r="AB41" s="88">
        <f t="shared" si="10"/>
      </c>
    </row>
    <row r="42" spans="1:28" s="89" customFormat="1" ht="11.25" customHeight="1">
      <c r="A42" s="83" t="s">
        <v>139</v>
      </c>
      <c r="B42" s="85"/>
      <c r="C42" s="85"/>
      <c r="D42" s="101">
        <v>1</v>
      </c>
      <c r="E42" s="92">
        <v>7.636</v>
      </c>
      <c r="F42" s="92">
        <v>6.527</v>
      </c>
      <c r="G42" s="92">
        <v>8.375</v>
      </c>
      <c r="H42" s="92">
        <f aca="true" t="shared" si="12" ref="H42:H49">IF(AND(F42&gt;0,G42&gt;0),G42*100/F42,"")</f>
        <v>128.3131607170216</v>
      </c>
      <c r="I42" s="87"/>
      <c r="J42" s="102">
        <v>9</v>
      </c>
      <c r="K42" s="88">
        <v>699.341</v>
      </c>
      <c r="L42" s="88">
        <v>545.441</v>
      </c>
      <c r="M42" s="88">
        <v>0</v>
      </c>
      <c r="N42" s="87">
        <f aca="true" t="shared" si="13" ref="N42:N49">IF(AND(L42&gt;0,M42&gt;0),M42*100/L42,"")</f>
      </c>
      <c r="O42" s="83" t="s">
        <v>186</v>
      </c>
      <c r="P42" s="85"/>
      <c r="Q42" s="85"/>
      <c r="R42" s="101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2">
        <v>11</v>
      </c>
      <c r="Y42" s="88">
        <v>176.28900000000002</v>
      </c>
      <c r="Z42" s="88">
        <v>131.742</v>
      </c>
      <c r="AA42" s="88">
        <v>0</v>
      </c>
      <c r="AB42" s="88">
        <f t="shared" si="10"/>
      </c>
    </row>
    <row r="43" spans="1:28" s="89" customFormat="1" ht="11.25" customHeight="1">
      <c r="A43" s="83" t="s">
        <v>140</v>
      </c>
      <c r="B43" s="85"/>
      <c r="C43" s="85"/>
      <c r="D43" s="101">
        <v>12</v>
      </c>
      <c r="E43" s="92">
        <v>27.654</v>
      </c>
      <c r="F43" s="92">
        <v>23.943</v>
      </c>
      <c r="G43" s="92">
        <v>0</v>
      </c>
      <c r="H43" s="92">
        <f t="shared" si="12"/>
      </c>
      <c r="I43" s="87"/>
      <c r="J43" s="102">
        <v>12</v>
      </c>
      <c r="K43" s="88">
        <v>2170.936</v>
      </c>
      <c r="L43" s="88">
        <v>2400.328</v>
      </c>
      <c r="M43" s="88">
        <v>0</v>
      </c>
      <c r="N43" s="87">
        <f t="shared" si="13"/>
      </c>
      <c r="O43" s="83" t="s">
        <v>187</v>
      </c>
      <c r="P43" s="85"/>
      <c r="Q43" s="85"/>
      <c r="R43" s="101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2">
        <v>11</v>
      </c>
      <c r="Y43" s="88">
        <v>107.00000000000001</v>
      </c>
      <c r="Z43" s="88">
        <v>115.40299999999999</v>
      </c>
      <c r="AA43" s="88">
        <v>0</v>
      </c>
      <c r="AB43" s="88">
        <f t="shared" si="10"/>
      </c>
    </row>
    <row r="44" spans="1:28" s="89" customFormat="1" ht="11.25" customHeight="1">
      <c r="A44" s="83" t="s">
        <v>251</v>
      </c>
      <c r="B44" s="85"/>
      <c r="C44" s="85"/>
      <c r="D44" s="101"/>
      <c r="E44" s="92">
        <f>SUM(E42:E43)</f>
        <v>35.29</v>
      </c>
      <c r="F44" s="92">
        <f>SUM(F42:F43)</f>
        <v>30.470000000000002</v>
      </c>
      <c r="G44" s="92"/>
      <c r="H44" s="92"/>
      <c r="I44" s="87"/>
      <c r="J44" s="102"/>
      <c r="K44" s="92">
        <f>SUM(K42:K43)</f>
        <v>2870.277</v>
      </c>
      <c r="L44" s="92">
        <f>SUM(L42:L43)</f>
        <v>2945.7690000000002</v>
      </c>
      <c r="M44" s="92">
        <f>SUM(M42:M43)</f>
        <v>0</v>
      </c>
      <c r="N44" s="87">
        <f t="shared" si="13"/>
      </c>
      <c r="O44" s="83" t="s">
        <v>287</v>
      </c>
      <c r="P44" s="85"/>
      <c r="Q44" s="85"/>
      <c r="R44" s="101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2">
        <v>9</v>
      </c>
      <c r="Y44" s="88">
        <v>903.809</v>
      </c>
      <c r="Z44" s="88">
        <v>910.0429999999998</v>
      </c>
      <c r="AA44" s="88">
        <v>0</v>
      </c>
      <c r="AB44" s="88">
        <f t="shared" si="10"/>
      </c>
    </row>
    <row r="45" spans="1:28" s="89" customFormat="1" ht="11.25" customHeight="1">
      <c r="A45" s="83" t="s">
        <v>272</v>
      </c>
      <c r="B45" s="85"/>
      <c r="C45" s="85"/>
      <c r="D45" s="101">
        <v>1</v>
      </c>
      <c r="E45" s="92">
        <v>65.121</v>
      </c>
      <c r="F45" s="92">
        <v>65.954</v>
      </c>
      <c r="G45" s="92">
        <v>0</v>
      </c>
      <c r="H45" s="92">
        <f t="shared" si="12"/>
      </c>
      <c r="I45" s="87"/>
      <c r="J45" s="102">
        <v>1</v>
      </c>
      <c r="K45" s="88">
        <v>194.46200000000002</v>
      </c>
      <c r="L45" s="88">
        <v>209.422</v>
      </c>
      <c r="M45" s="88">
        <v>0</v>
      </c>
      <c r="N45" s="87">
        <f t="shared" si="13"/>
      </c>
      <c r="O45" s="83" t="s">
        <v>188</v>
      </c>
      <c r="P45" s="85"/>
      <c r="Q45" s="85"/>
      <c r="R45" s="101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2">
        <v>11</v>
      </c>
      <c r="Y45" s="88">
        <v>152.984</v>
      </c>
      <c r="Z45" s="88">
        <v>168.531</v>
      </c>
      <c r="AA45" s="88">
        <v>0</v>
      </c>
      <c r="AB45" s="88">
        <f t="shared" si="10"/>
      </c>
    </row>
    <row r="46" spans="1:28" s="89" customFormat="1" ht="11.25" customHeight="1">
      <c r="A46" s="83" t="s">
        <v>141</v>
      </c>
      <c r="B46" s="85"/>
      <c r="C46" s="85"/>
      <c r="D46" s="101">
        <v>11</v>
      </c>
      <c r="E46" s="92">
        <v>691.276</v>
      </c>
      <c r="F46" s="92">
        <v>700.878</v>
      </c>
      <c r="G46" s="92">
        <v>0</v>
      </c>
      <c r="H46" s="92">
        <f t="shared" si="12"/>
      </c>
      <c r="I46" s="87"/>
      <c r="J46" s="102">
        <v>11</v>
      </c>
      <c r="K46" s="88">
        <v>950.3459999999999</v>
      </c>
      <c r="L46" s="88">
        <v>788.211</v>
      </c>
      <c r="M46" s="88">
        <v>0</v>
      </c>
      <c r="N46" s="87">
        <f t="shared" si="13"/>
      </c>
      <c r="O46" s="83" t="s">
        <v>189</v>
      </c>
      <c r="P46" s="85"/>
      <c r="Q46" s="85"/>
      <c r="R46" s="101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2">
        <v>11</v>
      </c>
      <c r="Y46" s="88">
        <v>386.226</v>
      </c>
      <c r="Z46" s="88">
        <v>396.748</v>
      </c>
      <c r="AA46" s="88">
        <v>0</v>
      </c>
      <c r="AB46" s="88">
        <f t="shared" si="10"/>
      </c>
    </row>
    <row r="47" spans="1:28" s="89" customFormat="1" ht="11.25" customHeight="1">
      <c r="A47" s="83" t="s">
        <v>142</v>
      </c>
      <c r="B47" s="85"/>
      <c r="C47" s="85"/>
      <c r="D47" s="101">
        <v>11</v>
      </c>
      <c r="E47" s="92">
        <v>1.481</v>
      </c>
      <c r="F47" s="92">
        <v>1.527</v>
      </c>
      <c r="G47" s="92">
        <v>0</v>
      </c>
      <c r="H47" s="92">
        <f t="shared" si="12"/>
      </c>
      <c r="I47" s="87"/>
      <c r="J47" s="102">
        <v>11</v>
      </c>
      <c r="K47" s="88">
        <v>4.249</v>
      </c>
      <c r="L47" s="88">
        <v>4.736999999999999</v>
      </c>
      <c r="M47" s="88">
        <v>0</v>
      </c>
      <c r="N47" s="87">
        <f t="shared" si="13"/>
      </c>
      <c r="O47" s="83" t="s">
        <v>190</v>
      </c>
      <c r="P47" s="85"/>
      <c r="Q47" s="85"/>
      <c r="R47" s="101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2">
        <v>10</v>
      </c>
      <c r="Y47" s="88">
        <v>47.74999999999999</v>
      </c>
      <c r="Z47" s="88">
        <v>37.724999999999994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143</v>
      </c>
      <c r="B48" s="85"/>
      <c r="C48" s="85"/>
      <c r="D48" s="101">
        <v>11</v>
      </c>
      <c r="E48" s="92">
        <v>78.401</v>
      </c>
      <c r="F48" s="92">
        <v>69.38</v>
      </c>
      <c r="G48" s="92">
        <v>71.275</v>
      </c>
      <c r="H48" s="92">
        <f t="shared" si="12"/>
        <v>102.73133467858175</v>
      </c>
      <c r="I48" s="87"/>
      <c r="J48" s="102">
        <v>7</v>
      </c>
      <c r="K48" s="88">
        <v>175.23099999999997</v>
      </c>
      <c r="L48" s="88">
        <v>144.11</v>
      </c>
      <c r="M48" s="88">
        <v>0</v>
      </c>
      <c r="N48" s="87">
        <f t="shared" si="13"/>
      </c>
      <c r="O48" s="83" t="s">
        <v>191</v>
      </c>
      <c r="P48" s="85"/>
      <c r="Q48" s="85"/>
      <c r="R48" s="101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2">
        <v>12</v>
      </c>
      <c r="Y48" s="88">
        <v>23.833000000000006</v>
      </c>
      <c r="Z48" s="88">
        <v>24.999000000000002</v>
      </c>
      <c r="AA48" s="88">
        <v>0</v>
      </c>
      <c r="AB48" s="88">
        <f t="shared" si="10"/>
      </c>
    </row>
    <row r="49" spans="1:28" s="89" customFormat="1" ht="11.25" customHeight="1">
      <c r="A49" s="83" t="s">
        <v>273</v>
      </c>
      <c r="B49" s="85"/>
      <c r="C49" s="85"/>
      <c r="D49" s="101">
        <v>10</v>
      </c>
      <c r="E49" s="92">
        <v>8.509</v>
      </c>
      <c r="F49" s="92">
        <v>8.664</v>
      </c>
      <c r="G49" s="92">
        <v>0</v>
      </c>
      <c r="H49" s="92">
        <f t="shared" si="12"/>
      </c>
      <c r="I49" s="87"/>
      <c r="J49" s="102">
        <v>11</v>
      </c>
      <c r="K49" s="88">
        <v>25.983</v>
      </c>
      <c r="L49" s="88">
        <v>26.561</v>
      </c>
      <c r="M49" s="88">
        <v>0</v>
      </c>
      <c r="N49" s="87">
        <f t="shared" si="13"/>
      </c>
      <c r="O49" s="83" t="s">
        <v>192</v>
      </c>
      <c r="P49" s="85"/>
      <c r="Q49" s="85"/>
      <c r="R49" s="101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2">
        <v>1</v>
      </c>
      <c r="Y49" s="88">
        <v>89.59199999999998</v>
      </c>
      <c r="Z49" s="88">
        <v>96.82199999999999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2"/>
      <c r="F50" s="92"/>
      <c r="G50" s="92"/>
      <c r="H50" s="92"/>
      <c r="I50" s="87"/>
      <c r="J50" s="102"/>
      <c r="K50" s="88"/>
      <c r="L50" s="88"/>
      <c r="M50" s="88"/>
      <c r="N50" s="87"/>
      <c r="O50" s="83" t="s">
        <v>193</v>
      </c>
      <c r="P50" s="85"/>
      <c r="Q50" s="85"/>
      <c r="R50" s="101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2">
        <v>10</v>
      </c>
      <c r="Y50" s="88">
        <v>547.119</v>
      </c>
      <c r="Z50" s="88">
        <v>590.912</v>
      </c>
      <c r="AA50" s="88">
        <v>0</v>
      </c>
      <c r="AB50" s="88">
        <f t="shared" si="10"/>
      </c>
    </row>
    <row r="51" spans="1:28" s="89" customFormat="1" ht="11.25" customHeight="1">
      <c r="A51" s="83" t="s">
        <v>144</v>
      </c>
      <c r="B51" s="85"/>
      <c r="C51" s="85"/>
      <c r="D51" s="101"/>
      <c r="E51" s="92"/>
      <c r="F51" s="92"/>
      <c r="G51" s="92"/>
      <c r="H51" s="92"/>
      <c r="I51" s="87"/>
      <c r="J51" s="102"/>
      <c r="K51" s="88"/>
      <c r="L51" s="88"/>
      <c r="M51" s="88"/>
      <c r="N51" s="87"/>
      <c r="O51" s="83" t="s">
        <v>288</v>
      </c>
      <c r="P51" s="85"/>
      <c r="Q51" s="85"/>
      <c r="R51" s="101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2">
        <v>11</v>
      </c>
      <c r="Y51" s="88">
        <v>15.176</v>
      </c>
      <c r="Z51" s="88">
        <v>15.078</v>
      </c>
      <c r="AA51" s="88">
        <v>0</v>
      </c>
      <c r="AB51" s="88">
        <f t="shared" si="10"/>
      </c>
    </row>
    <row r="52" spans="1:28" s="89" customFormat="1" ht="11.25" customHeight="1">
      <c r="A52" s="83" t="s">
        <v>274</v>
      </c>
      <c r="B52" s="85"/>
      <c r="C52" s="85"/>
      <c r="D52" s="101">
        <v>11</v>
      </c>
      <c r="E52" s="92">
        <v>107.341</v>
      </c>
      <c r="F52" s="92">
        <v>109.656</v>
      </c>
      <c r="G52" s="92">
        <v>0</v>
      </c>
      <c r="H52" s="92">
        <f>IF(AND(F52&gt;0,G52&gt;0),G52*100/F52,"")</f>
      </c>
      <c r="I52" s="87"/>
      <c r="J52" s="102">
        <v>11</v>
      </c>
      <c r="K52" s="88">
        <v>4055.4930000000004</v>
      </c>
      <c r="L52" s="88">
        <v>4819.152000000002</v>
      </c>
      <c r="M52" s="88">
        <v>0</v>
      </c>
      <c r="N52" s="87">
        <f>IF(AND(L52&gt;0,M52&gt;0),M52*100/L52,"")</f>
      </c>
      <c r="O52" s="83" t="s">
        <v>194</v>
      </c>
      <c r="P52" s="85"/>
      <c r="Q52" s="85"/>
      <c r="R52" s="101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2">
        <v>12</v>
      </c>
      <c r="Y52" s="88">
        <v>184.765</v>
      </c>
      <c r="Z52" s="88">
        <v>160.784</v>
      </c>
      <c r="AA52" s="88">
        <v>0</v>
      </c>
      <c r="AB52" s="88">
        <f t="shared" si="10"/>
      </c>
    </row>
    <row r="53" spans="1:28" s="89" customFormat="1" ht="11.25" customHeight="1">
      <c r="A53" s="83" t="s">
        <v>275</v>
      </c>
      <c r="B53" s="85"/>
      <c r="C53" s="85"/>
      <c r="D53" s="101">
        <v>11</v>
      </c>
      <c r="E53" s="92">
        <v>260.337</v>
      </c>
      <c r="F53" s="92">
        <v>257.798</v>
      </c>
      <c r="G53" s="92">
        <v>0</v>
      </c>
      <c r="H53" s="92">
        <f>IF(AND(F53&gt;0,G53&gt;0),G53*100/F53,"")</f>
      </c>
      <c r="I53" s="87"/>
      <c r="J53" s="102">
        <v>11</v>
      </c>
      <c r="K53" s="88">
        <v>9900.826999999997</v>
      </c>
      <c r="L53" s="88">
        <v>9431.155999999999</v>
      </c>
      <c r="M53" s="88">
        <v>0</v>
      </c>
      <c r="N53" s="87">
        <f>IF(AND(L53&gt;0,M53&gt;0),M53*100/L53,"")</f>
      </c>
      <c r="O53" s="83" t="s">
        <v>195</v>
      </c>
      <c r="P53" s="85"/>
      <c r="Q53" s="85"/>
      <c r="R53" s="101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2">
        <v>6</v>
      </c>
      <c r="Y53" s="88">
        <v>43.705</v>
      </c>
      <c r="Z53" s="88">
        <v>36.150999999999996</v>
      </c>
      <c r="AA53" s="88">
        <v>0</v>
      </c>
      <c r="AB53" s="88">
        <f t="shared" si="10"/>
      </c>
    </row>
    <row r="54" spans="1:28" s="89" customFormat="1" ht="11.25" customHeight="1">
      <c r="A54" s="83" t="s">
        <v>276</v>
      </c>
      <c r="B54" s="85"/>
      <c r="C54" s="85"/>
      <c r="D54" s="101">
        <v>11</v>
      </c>
      <c r="E54" s="92">
        <v>143.634</v>
      </c>
      <c r="F54" s="92">
        <v>146.797</v>
      </c>
      <c r="G54" s="92">
        <v>0</v>
      </c>
      <c r="H54" s="92">
        <f>IF(AND(F54&gt;0,G54&gt;0),G54*100/F54,"")</f>
      </c>
      <c r="I54" s="87"/>
      <c r="J54" s="102">
        <v>11</v>
      </c>
      <c r="K54" s="88">
        <v>2139.4179999999997</v>
      </c>
      <c r="L54" s="88">
        <v>1428.9109999999998</v>
      </c>
      <c r="M54" s="88">
        <v>0</v>
      </c>
      <c r="N54" s="87">
        <f>IF(AND(L54&gt;0,M54&gt;0),M54*100/L54,"")</f>
      </c>
      <c r="O54" s="83" t="s">
        <v>289</v>
      </c>
      <c r="P54" s="85"/>
      <c r="Q54" s="85"/>
      <c r="R54" s="101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2">
        <v>11</v>
      </c>
      <c r="Y54" s="88">
        <v>339.03299999999996</v>
      </c>
      <c r="Z54" s="88">
        <v>331.952</v>
      </c>
      <c r="AA54" s="88">
        <v>0</v>
      </c>
      <c r="AB54" s="88">
        <f t="shared" si="10"/>
      </c>
    </row>
    <row r="55" spans="1:28" s="89" customFormat="1" ht="11.25" customHeight="1">
      <c r="A55" s="83"/>
      <c r="B55" s="85"/>
      <c r="C55" s="85"/>
      <c r="D55" s="101"/>
      <c r="E55" s="92"/>
      <c r="F55" s="92"/>
      <c r="G55" s="92"/>
      <c r="H55" s="92"/>
      <c r="I55" s="87"/>
      <c r="J55" s="102"/>
      <c r="K55" s="88"/>
      <c r="L55" s="88"/>
      <c r="M55" s="88"/>
      <c r="N55" s="87"/>
      <c r="O55" s="83" t="s">
        <v>290</v>
      </c>
      <c r="P55" s="85"/>
      <c r="Q55" s="85"/>
      <c r="R55" s="101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2">
        <v>11</v>
      </c>
      <c r="Y55" s="88">
        <v>8.033</v>
      </c>
      <c r="Z55" s="88">
        <v>12.554</v>
      </c>
      <c r="AA55" s="88">
        <v>0</v>
      </c>
      <c r="AB55" s="88">
        <f t="shared" si="10"/>
      </c>
    </row>
    <row r="56" spans="1:28" s="89" customFormat="1" ht="11.25" customHeight="1">
      <c r="A56" s="83" t="s">
        <v>145</v>
      </c>
      <c r="B56" s="85"/>
      <c r="C56" s="85"/>
      <c r="D56" s="101"/>
      <c r="E56" s="92"/>
      <c r="F56" s="92"/>
      <c r="G56" s="92"/>
      <c r="H56" s="92"/>
      <c r="I56" s="87"/>
      <c r="J56" s="102"/>
      <c r="K56" s="88"/>
      <c r="L56" s="88"/>
      <c r="M56" s="88"/>
      <c r="N56" s="87"/>
      <c r="P56" s="85"/>
      <c r="Q56" s="85"/>
      <c r="R56" s="101"/>
      <c r="S56" s="92"/>
      <c r="T56" s="92"/>
      <c r="U56" s="92"/>
      <c r="V56" s="92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146</v>
      </c>
      <c r="B57" s="85"/>
      <c r="C57" s="85"/>
      <c r="D57" s="101">
        <v>11</v>
      </c>
      <c r="E57" s="92">
        <v>4.398</v>
      </c>
      <c r="F57" s="92">
        <v>5.171</v>
      </c>
      <c r="G57" s="92">
        <v>0</v>
      </c>
      <c r="H57" s="92">
        <f aca="true" t="shared" si="14" ref="H57:H78">IF(AND(F57&gt;0,G57&gt;0),G57*100/F57,"")</f>
      </c>
      <c r="I57" s="87"/>
      <c r="J57" s="102">
        <v>11</v>
      </c>
      <c r="K57" s="88">
        <v>153.834</v>
      </c>
      <c r="L57" s="88">
        <v>178.212</v>
      </c>
      <c r="M57" s="88">
        <v>0</v>
      </c>
      <c r="N57" s="87">
        <f aca="true" t="shared" si="15" ref="N57:N78">IF(AND(L57&gt;0,M57&gt;0),M57*100/L57,"")</f>
      </c>
      <c r="O57" s="83" t="s">
        <v>196</v>
      </c>
      <c r="P57" s="85"/>
      <c r="Q57" s="85"/>
      <c r="R57" s="101"/>
      <c r="S57" s="92"/>
      <c r="T57" s="92"/>
      <c r="U57" s="92"/>
      <c r="V57" s="92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147</v>
      </c>
      <c r="B58" s="85"/>
      <c r="C58" s="85"/>
      <c r="D58" s="101">
        <v>7</v>
      </c>
      <c r="E58" s="92">
        <v>14.688</v>
      </c>
      <c r="F58" s="92">
        <v>14.497</v>
      </c>
      <c r="G58" s="92">
        <v>0</v>
      </c>
      <c r="H58" s="92">
        <f t="shared" si="14"/>
      </c>
      <c r="I58" s="87"/>
      <c r="J58" s="102">
        <v>7</v>
      </c>
      <c r="K58" s="88">
        <v>68.40299999999999</v>
      </c>
      <c r="L58" s="88">
        <v>67.723</v>
      </c>
      <c r="M58" s="88">
        <v>0</v>
      </c>
      <c r="N58" s="87">
        <f t="shared" si="15"/>
      </c>
      <c r="O58" s="83" t="s">
        <v>197</v>
      </c>
      <c r="P58" s="85"/>
      <c r="Q58" s="85"/>
      <c r="R58" s="101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2">
        <v>11</v>
      </c>
      <c r="Y58" s="88">
        <v>272.79600000000005</v>
      </c>
      <c r="Z58" s="88">
        <v>331.45799999999997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148</v>
      </c>
      <c r="B59" s="85"/>
      <c r="C59" s="85"/>
      <c r="D59" s="101">
        <v>11</v>
      </c>
      <c r="E59" s="92">
        <v>33.674</v>
      </c>
      <c r="F59" s="92">
        <v>35.361</v>
      </c>
      <c r="G59" s="92">
        <v>0</v>
      </c>
      <c r="H59" s="92">
        <f t="shared" si="14"/>
      </c>
      <c r="I59" s="87"/>
      <c r="J59" s="102">
        <v>1</v>
      </c>
      <c r="K59" s="88">
        <v>934.6699999999998</v>
      </c>
      <c r="L59" s="88">
        <v>1011.0380000000001</v>
      </c>
      <c r="M59" s="88">
        <v>0</v>
      </c>
      <c r="N59" s="87">
        <f t="shared" si="15"/>
      </c>
      <c r="O59" s="83" t="s">
        <v>291</v>
      </c>
      <c r="P59" s="85"/>
      <c r="Q59" s="85"/>
      <c r="R59" s="101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2">
        <v>11</v>
      </c>
      <c r="Y59" s="88">
        <v>6595.248</v>
      </c>
      <c r="Z59" s="88">
        <v>5382.4310000000005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149</v>
      </c>
      <c r="B60" s="85"/>
      <c r="C60" s="85"/>
      <c r="D60" s="101">
        <v>11</v>
      </c>
      <c r="E60" s="92">
        <v>20.401</v>
      </c>
      <c r="F60" s="92">
        <v>21.488</v>
      </c>
      <c r="G60" s="92">
        <v>0</v>
      </c>
      <c r="H60" s="92">
        <f t="shared" si="14"/>
      </c>
      <c r="I60" s="87"/>
      <c r="J60" s="102">
        <v>11</v>
      </c>
      <c r="K60" s="88">
        <v>1092.401</v>
      </c>
      <c r="L60" s="88">
        <v>1210.686</v>
      </c>
      <c r="M60" s="88">
        <v>0</v>
      </c>
      <c r="N60" s="87">
        <f t="shared" si="15"/>
      </c>
      <c r="O60" s="83" t="s">
        <v>292</v>
      </c>
      <c r="P60" s="85"/>
      <c r="Q60" s="85"/>
      <c r="R60" s="101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2">
        <v>11</v>
      </c>
      <c r="Y60" s="88">
        <v>50355.364</v>
      </c>
      <c r="Z60" s="88">
        <v>37645.493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150</v>
      </c>
      <c r="B61" s="85"/>
      <c r="C61" s="85"/>
      <c r="D61" s="101">
        <v>11</v>
      </c>
      <c r="E61" s="92">
        <v>19.025</v>
      </c>
      <c r="F61" s="92">
        <v>19.399</v>
      </c>
      <c r="G61" s="92">
        <v>0</v>
      </c>
      <c r="H61" s="92">
        <f t="shared" si="14"/>
      </c>
      <c r="I61" s="87"/>
      <c r="J61" s="102">
        <v>11</v>
      </c>
      <c r="K61" s="88">
        <v>664.3530000000001</v>
      </c>
      <c r="L61" s="88">
        <v>641.466</v>
      </c>
      <c r="M61" s="88">
        <v>0</v>
      </c>
      <c r="N61" s="87">
        <f t="shared" si="15"/>
      </c>
      <c r="O61" s="83" t="s">
        <v>293</v>
      </c>
      <c r="P61" s="85"/>
      <c r="Q61" s="85"/>
      <c r="R61" s="101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2">
        <v>11</v>
      </c>
      <c r="Y61" s="88">
        <v>0.9</v>
      </c>
      <c r="Z61" s="88">
        <v>0.833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151</v>
      </c>
      <c r="B62" s="85"/>
      <c r="C62" s="85"/>
      <c r="D62" s="101">
        <v>1</v>
      </c>
      <c r="E62" s="92">
        <v>11.31</v>
      </c>
      <c r="F62" s="92">
        <v>10.861</v>
      </c>
      <c r="G62" s="92">
        <v>10.75</v>
      </c>
      <c r="H62" s="92">
        <f t="shared" si="14"/>
        <v>98.9779946597919</v>
      </c>
      <c r="I62" s="87"/>
      <c r="J62" s="102">
        <v>1</v>
      </c>
      <c r="K62" s="88">
        <v>991.8449999999998</v>
      </c>
      <c r="L62" s="88">
        <v>975.6030000000001</v>
      </c>
      <c r="M62" s="88">
        <v>933.645</v>
      </c>
      <c r="N62" s="87">
        <f t="shared" si="15"/>
        <v>95.69927521748087</v>
      </c>
      <c r="O62" s="83"/>
      <c r="P62" s="85"/>
      <c r="Q62" s="85"/>
      <c r="R62" s="101"/>
      <c r="S62" s="92"/>
      <c r="T62" s="92"/>
      <c r="U62" s="92"/>
      <c r="V62" s="92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152</v>
      </c>
      <c r="B63" s="85"/>
      <c r="C63" s="85"/>
      <c r="D63" s="101">
        <v>9</v>
      </c>
      <c r="E63" s="92">
        <v>40.134</v>
      </c>
      <c r="F63" s="92">
        <v>42.209</v>
      </c>
      <c r="G63" s="92">
        <v>0</v>
      </c>
      <c r="H63" s="92">
        <f t="shared" si="14"/>
      </c>
      <c r="I63" s="87"/>
      <c r="J63" s="102">
        <v>9</v>
      </c>
      <c r="K63" s="88">
        <v>3336.107</v>
      </c>
      <c r="L63" s="88">
        <v>3814.009</v>
      </c>
      <c r="M63" s="88">
        <v>0</v>
      </c>
      <c r="N63" s="87">
        <f t="shared" si="15"/>
      </c>
      <c r="O63" s="83" t="s">
        <v>198</v>
      </c>
      <c r="P63" s="85"/>
      <c r="Q63" s="85"/>
      <c r="R63" s="101"/>
      <c r="S63" s="92"/>
      <c r="T63" s="92"/>
      <c r="U63" s="92"/>
      <c r="V63" s="92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153</v>
      </c>
      <c r="B64" s="85"/>
      <c r="C64" s="85"/>
      <c r="D64" s="101">
        <v>12</v>
      </c>
      <c r="E64" s="92">
        <v>4.684</v>
      </c>
      <c r="F64" s="92">
        <v>4.283</v>
      </c>
      <c r="G64" s="92">
        <v>0</v>
      </c>
      <c r="H64" s="92">
        <f t="shared" si="14"/>
      </c>
      <c r="I64" s="87"/>
      <c r="J64" s="102">
        <v>12</v>
      </c>
      <c r="K64" s="88">
        <v>440.6430000000001</v>
      </c>
      <c r="L64" s="88">
        <v>423.36299999999994</v>
      </c>
      <c r="M64" s="88">
        <v>0</v>
      </c>
      <c r="N64" s="87">
        <f t="shared" si="15"/>
      </c>
      <c r="O64" s="83" t="s">
        <v>199</v>
      </c>
      <c r="P64" s="85"/>
      <c r="Q64" s="85"/>
      <c r="R64" s="101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2">
        <v>11</v>
      </c>
      <c r="Y64" s="88">
        <v>601.2550000000001</v>
      </c>
      <c r="Z64" s="88">
        <v>461.94899999999996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154</v>
      </c>
      <c r="B65" s="85"/>
      <c r="C65" s="85"/>
      <c r="D65" s="101">
        <v>12</v>
      </c>
      <c r="E65" s="92">
        <v>56.128</v>
      </c>
      <c r="F65" s="92">
        <v>57.353</v>
      </c>
      <c r="G65" s="92">
        <v>0</v>
      </c>
      <c r="H65" s="92">
        <f t="shared" si="14"/>
      </c>
      <c r="I65" s="87"/>
      <c r="J65" s="102">
        <v>12</v>
      </c>
      <c r="K65" s="88">
        <v>4768.594999999999</v>
      </c>
      <c r="L65" s="88">
        <v>5212.975</v>
      </c>
      <c r="M65" s="88">
        <v>0</v>
      </c>
      <c r="N65" s="87">
        <f t="shared" si="15"/>
      </c>
      <c r="O65" s="83" t="s">
        <v>200</v>
      </c>
      <c r="P65" s="85"/>
      <c r="Q65" s="85"/>
      <c r="R65" s="101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2">
        <v>1</v>
      </c>
      <c r="Y65" s="88">
        <v>9114.868999999999</v>
      </c>
      <c r="Z65" s="88">
        <v>5954.142000000001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277</v>
      </c>
      <c r="B66" s="85"/>
      <c r="C66" s="85"/>
      <c r="D66" s="101">
        <v>6</v>
      </c>
      <c r="E66" s="92">
        <v>34.188</v>
      </c>
      <c r="F66" s="92">
        <v>33.806</v>
      </c>
      <c r="G66" s="92">
        <v>0</v>
      </c>
      <c r="H66" s="92">
        <f t="shared" si="14"/>
      </c>
      <c r="I66" s="87"/>
      <c r="J66" s="102">
        <v>11</v>
      </c>
      <c r="K66" s="88">
        <v>2698.689</v>
      </c>
      <c r="L66" s="88">
        <v>3204.982</v>
      </c>
      <c r="M66" s="88">
        <v>0</v>
      </c>
      <c r="N66" s="87">
        <f t="shared" si="15"/>
      </c>
      <c r="O66" s="83" t="s">
        <v>201</v>
      </c>
      <c r="P66" s="85"/>
      <c r="Q66" s="85"/>
      <c r="R66" s="101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2">
        <v>1</v>
      </c>
      <c r="Y66" s="88">
        <v>1804.938</v>
      </c>
      <c r="Z66" s="88">
        <v>1205.7909999999997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278</v>
      </c>
      <c r="B67" s="85"/>
      <c r="C67" s="85"/>
      <c r="D67" s="101">
        <v>11</v>
      </c>
      <c r="E67" s="92">
        <v>20.399</v>
      </c>
      <c r="F67" s="92">
        <v>21.585</v>
      </c>
      <c r="G67" s="92">
        <v>0</v>
      </c>
      <c r="H67" s="92">
        <f t="shared" si="14"/>
      </c>
      <c r="I67" s="87"/>
      <c r="J67" s="102">
        <v>11</v>
      </c>
      <c r="K67" s="88">
        <v>1271.721</v>
      </c>
      <c r="L67" s="88">
        <v>1441.3529999999998</v>
      </c>
      <c r="M67" s="88">
        <v>0</v>
      </c>
      <c r="N67" s="87">
        <f t="shared" si="15"/>
      </c>
    </row>
    <row r="68" spans="1:28" s="89" customFormat="1" ht="11.25" customHeight="1">
      <c r="A68" s="83" t="s">
        <v>155</v>
      </c>
      <c r="B68" s="85"/>
      <c r="C68" s="85"/>
      <c r="D68" s="101">
        <v>7</v>
      </c>
      <c r="E68" s="92">
        <v>2.79</v>
      </c>
      <c r="F68" s="92">
        <v>2.496</v>
      </c>
      <c r="G68" s="92">
        <v>0</v>
      </c>
      <c r="H68" s="92">
        <f t="shared" si="14"/>
      </c>
      <c r="I68" s="87"/>
      <c r="J68" s="102">
        <v>11</v>
      </c>
      <c r="K68" s="88">
        <v>116.774</v>
      </c>
      <c r="L68" s="88">
        <v>129.368</v>
      </c>
      <c r="M68" s="88">
        <v>0</v>
      </c>
      <c r="N68" s="87">
        <f t="shared" si="15"/>
      </c>
      <c r="O68" s="83"/>
      <c r="P68" s="85"/>
      <c r="Q68" s="85"/>
      <c r="R68" s="101"/>
      <c r="S68" s="92"/>
      <c r="T68" s="92"/>
      <c r="U68" s="92"/>
      <c r="V68" s="92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156</v>
      </c>
      <c r="B69" s="85"/>
      <c r="C69" s="85"/>
      <c r="D69" s="101">
        <v>11</v>
      </c>
      <c r="E69" s="92">
        <v>7.032</v>
      </c>
      <c r="F69" s="92">
        <v>7.273</v>
      </c>
      <c r="G69" s="92">
        <v>7.192</v>
      </c>
      <c r="H69" s="92">
        <f t="shared" si="14"/>
        <v>98.88629176405885</v>
      </c>
      <c r="I69" s="87"/>
      <c r="J69" s="102">
        <v>8</v>
      </c>
      <c r="K69" s="88">
        <v>344.67900000000003</v>
      </c>
      <c r="L69" s="88">
        <v>352.36899999999997</v>
      </c>
      <c r="M69" s="88">
        <v>0</v>
      </c>
      <c r="N69" s="87">
        <f t="shared" si="15"/>
      </c>
      <c r="O69" s="66" t="s">
        <v>103</v>
      </c>
      <c r="P69" s="67"/>
      <c r="Q69" s="67"/>
      <c r="R69" s="67"/>
      <c r="S69" s="67"/>
      <c r="T69" s="67"/>
      <c r="U69" s="67"/>
      <c r="V69" s="67"/>
      <c r="W69" s="68"/>
      <c r="X69" s="68" t="s">
        <v>104</v>
      </c>
      <c r="Y69" s="68"/>
      <c r="Z69" s="68"/>
      <c r="AA69" s="68" t="s">
        <v>110</v>
      </c>
      <c r="AB69" s="68"/>
    </row>
    <row r="70" spans="1:28" s="89" customFormat="1" ht="11.25" customHeight="1" thickBot="1">
      <c r="A70" s="83" t="s">
        <v>157</v>
      </c>
      <c r="B70" s="85"/>
      <c r="C70" s="85"/>
      <c r="D70" s="101">
        <v>1</v>
      </c>
      <c r="E70" s="92">
        <v>15.235</v>
      </c>
      <c r="F70" s="92">
        <v>14.194</v>
      </c>
      <c r="G70" s="92">
        <v>0</v>
      </c>
      <c r="H70" s="92">
        <f t="shared" si="14"/>
      </c>
      <c r="I70" s="87"/>
      <c r="J70" s="102">
        <v>1</v>
      </c>
      <c r="K70" s="88">
        <v>195.56099999999998</v>
      </c>
      <c r="L70" s="88">
        <v>199.205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158</v>
      </c>
      <c r="B71" s="85"/>
      <c r="C71" s="85"/>
      <c r="D71" s="101">
        <v>1</v>
      </c>
      <c r="E71" s="92">
        <v>7.672</v>
      </c>
      <c r="F71" s="92">
        <v>7.808</v>
      </c>
      <c r="G71" s="92">
        <v>0</v>
      </c>
      <c r="H71" s="92">
        <f t="shared" si="14"/>
      </c>
      <c r="I71" s="87"/>
      <c r="J71" s="102">
        <v>1</v>
      </c>
      <c r="K71" s="88">
        <v>187.851</v>
      </c>
      <c r="L71" s="88">
        <v>187.84300000000002</v>
      </c>
      <c r="M71" s="88">
        <v>0</v>
      </c>
      <c r="N71" s="87">
        <f t="shared" si="15"/>
      </c>
      <c r="O71" s="69"/>
      <c r="P71" s="70"/>
      <c r="Q71" s="71"/>
      <c r="R71" s="187" t="s">
        <v>105</v>
      </c>
      <c r="S71" s="188"/>
      <c r="T71" s="188"/>
      <c r="U71" s="188"/>
      <c r="V71" s="189"/>
      <c r="W71" s="68"/>
      <c r="X71" s="187" t="s">
        <v>106</v>
      </c>
      <c r="Y71" s="188"/>
      <c r="Z71" s="188"/>
      <c r="AA71" s="188"/>
      <c r="AB71" s="189"/>
    </row>
    <row r="72" spans="1:28" s="89" customFormat="1" ht="11.25" customHeight="1">
      <c r="A72" s="83" t="s">
        <v>159</v>
      </c>
      <c r="B72" s="85"/>
      <c r="C72" s="85"/>
      <c r="D72" s="101">
        <v>1</v>
      </c>
      <c r="E72" s="92">
        <v>28.428</v>
      </c>
      <c r="F72" s="92">
        <v>27.594</v>
      </c>
      <c r="G72" s="92">
        <v>27.733</v>
      </c>
      <c r="H72" s="92">
        <f t="shared" si="14"/>
        <v>100.50373269551352</v>
      </c>
      <c r="I72" s="87"/>
      <c r="J72" s="102">
        <v>8</v>
      </c>
      <c r="K72" s="88">
        <v>273.476</v>
      </c>
      <c r="L72" s="88">
        <v>274.616</v>
      </c>
      <c r="M72" s="88">
        <v>0</v>
      </c>
      <c r="N72" s="87">
        <f t="shared" si="15"/>
      </c>
      <c r="O72" s="72" t="s">
        <v>107</v>
      </c>
      <c r="P72" s="73"/>
      <c r="Q72" s="71"/>
      <c r="R72" s="69"/>
      <c r="S72" s="74" t="s">
        <v>295</v>
      </c>
      <c r="T72" s="74" t="s">
        <v>295</v>
      </c>
      <c r="U72" s="74" t="s">
        <v>109</v>
      </c>
      <c r="V72" s="75">
        <f>U73</f>
        <v>2019</v>
      </c>
      <c r="W72" s="68"/>
      <c r="X72" s="69"/>
      <c r="Y72" s="74" t="s">
        <v>295</v>
      </c>
      <c r="Z72" s="74" t="s">
        <v>295</v>
      </c>
      <c r="AA72" s="74" t="s">
        <v>109</v>
      </c>
      <c r="AB72" s="75">
        <f>AA73</f>
        <v>2019</v>
      </c>
    </row>
    <row r="73" spans="1:28" s="89" customFormat="1" ht="11.25" customHeight="1" thickBot="1">
      <c r="A73" s="83" t="s">
        <v>160</v>
      </c>
      <c r="B73" s="85"/>
      <c r="C73" s="85"/>
      <c r="D73" s="101">
        <v>1</v>
      </c>
      <c r="E73" s="92">
        <v>3.64</v>
      </c>
      <c r="F73" s="92">
        <v>3.964</v>
      </c>
      <c r="G73" s="92">
        <v>4.61</v>
      </c>
      <c r="H73" s="92">
        <f t="shared" si="14"/>
        <v>116.29667003027247</v>
      </c>
      <c r="I73" s="87"/>
      <c r="J73" s="102">
        <v>8</v>
      </c>
      <c r="K73" s="88">
        <v>178.444</v>
      </c>
      <c r="L73" s="88">
        <v>177.933</v>
      </c>
      <c r="M73" s="88">
        <v>0</v>
      </c>
      <c r="N73" s="87">
        <f t="shared" si="15"/>
      </c>
      <c r="O73" s="95"/>
      <c r="P73" s="96"/>
      <c r="Q73" s="71"/>
      <c r="R73" s="79" t="s">
        <v>294</v>
      </c>
      <c r="S73" s="97">
        <f>U73-2</f>
        <v>2017</v>
      </c>
      <c r="T73" s="97">
        <f>U73-1</f>
        <v>2018</v>
      </c>
      <c r="U73" s="97">
        <v>2019</v>
      </c>
      <c r="V73" s="81" t="str">
        <f>CONCATENATE(T73,"=100")</f>
        <v>2018=100</v>
      </c>
      <c r="W73" s="68"/>
      <c r="X73" s="79" t="s">
        <v>294</v>
      </c>
      <c r="Y73" s="97">
        <f>AA73-2</f>
        <v>2017</v>
      </c>
      <c r="Z73" s="97">
        <f>AA73-1</f>
        <v>2018</v>
      </c>
      <c r="AA73" s="97">
        <v>2019</v>
      </c>
      <c r="AB73" s="81" t="str">
        <f>CONCATENATE(Z73,"=100")</f>
        <v>2018=100</v>
      </c>
    </row>
    <row r="74" spans="1:28" s="89" customFormat="1" ht="11.25" customHeight="1">
      <c r="A74" s="83" t="s">
        <v>161</v>
      </c>
      <c r="B74" s="85"/>
      <c r="C74" s="85"/>
      <c r="D74" s="101">
        <v>1</v>
      </c>
      <c r="E74" s="92">
        <v>13.019</v>
      </c>
      <c r="F74" s="92">
        <v>13.304</v>
      </c>
      <c r="G74" s="92"/>
      <c r="H74" s="92">
        <f t="shared" si="14"/>
      </c>
      <c r="I74" s="87"/>
      <c r="J74" s="102">
        <v>10</v>
      </c>
      <c r="K74" s="88">
        <v>772.446</v>
      </c>
      <c r="L74" s="88">
        <v>847.4399999999999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162</v>
      </c>
      <c r="B75" s="85"/>
      <c r="C75" s="85"/>
      <c r="D75" s="101">
        <v>11</v>
      </c>
      <c r="E75" s="92">
        <v>7.116</v>
      </c>
      <c r="F75" s="92">
        <v>7.559</v>
      </c>
      <c r="G75" s="92">
        <v>0</v>
      </c>
      <c r="H75" s="92">
        <f t="shared" si="14"/>
      </c>
      <c r="I75" s="87"/>
      <c r="J75" s="102">
        <v>11</v>
      </c>
      <c r="K75" s="88">
        <v>322.038</v>
      </c>
      <c r="L75" s="88">
        <v>344.254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163</v>
      </c>
      <c r="B76" s="85"/>
      <c r="C76" s="85"/>
      <c r="D76" s="101">
        <v>11</v>
      </c>
      <c r="E76" s="92">
        <v>23.775</v>
      </c>
      <c r="F76" s="92">
        <v>24.827</v>
      </c>
      <c r="G76" s="92">
        <v>0</v>
      </c>
      <c r="H76" s="92">
        <f t="shared" si="14"/>
      </c>
      <c r="I76" s="87"/>
      <c r="J76" s="102">
        <v>11</v>
      </c>
      <c r="K76" s="88">
        <v>1272.928</v>
      </c>
      <c r="L76" s="88">
        <v>1369.627</v>
      </c>
      <c r="M76" s="88">
        <v>0</v>
      </c>
      <c r="N76" s="87">
        <f t="shared" si="15"/>
      </c>
      <c r="O76" s="83" t="s">
        <v>111</v>
      </c>
      <c r="P76" s="83"/>
      <c r="Q76" s="83"/>
      <c r="R76" s="101"/>
      <c r="S76" s="85"/>
      <c r="T76" s="85"/>
      <c r="U76" s="85"/>
      <c r="V76" s="85">
        <f>IF(AND(T76&gt;0,U76&gt;0),U76*100/T76,"")</f>
      </c>
      <c r="W76" s="86"/>
      <c r="X76" s="102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164</v>
      </c>
      <c r="B77" s="85"/>
      <c r="C77" s="85"/>
      <c r="D77" s="101">
        <v>11</v>
      </c>
      <c r="E77" s="92">
        <v>7.885</v>
      </c>
      <c r="F77" s="92">
        <v>7.309</v>
      </c>
      <c r="G77" s="92">
        <v>0</v>
      </c>
      <c r="H77" s="92">
        <f t="shared" si="14"/>
      </c>
      <c r="I77" s="87"/>
      <c r="J77" s="102">
        <v>11</v>
      </c>
      <c r="K77" s="88">
        <v>138.925</v>
      </c>
      <c r="L77" s="88">
        <v>141.27399999999997</v>
      </c>
      <c r="M77" s="88">
        <v>0</v>
      </c>
      <c r="N77" s="87">
        <f t="shared" si="15"/>
      </c>
      <c r="O77" s="83" t="s">
        <v>121</v>
      </c>
      <c r="P77" s="85"/>
      <c r="Q77" s="85"/>
      <c r="R77" s="101">
        <v>1</v>
      </c>
      <c r="S77" s="92">
        <v>333.628</v>
      </c>
      <c r="T77" s="92">
        <v>322.373</v>
      </c>
      <c r="U77" s="92">
        <v>357.174</v>
      </c>
      <c r="V77" s="92">
        <f>IF(AND(T77&gt;0,U77&gt;0),U77*100/T77,"")</f>
        <v>110.79525890815917</v>
      </c>
      <c r="W77" s="87"/>
      <c r="X77" s="102">
        <v>1</v>
      </c>
      <c r="Y77" s="88">
        <v>3775.645</v>
      </c>
      <c r="Z77" s="88">
        <v>3842.5190000000002</v>
      </c>
      <c r="AA77" s="88">
        <v>4185.411</v>
      </c>
      <c r="AB77" s="88">
        <f>IF(AND(Z77&gt;0,AA77&gt;0),AA77*100/Z77,"")</f>
        <v>108.92362536138401</v>
      </c>
    </row>
    <row r="78" spans="1:28" s="89" customFormat="1" ht="11.25" customHeight="1">
      <c r="A78" s="83" t="s">
        <v>279</v>
      </c>
      <c r="B78" s="85"/>
      <c r="C78" s="85"/>
      <c r="D78" s="101">
        <v>1</v>
      </c>
      <c r="E78" s="92">
        <v>13.825</v>
      </c>
      <c r="F78" s="92">
        <v>16.29</v>
      </c>
      <c r="G78" s="92">
        <v>16.123</v>
      </c>
      <c r="H78" s="92">
        <f t="shared" si="14"/>
        <v>98.97483118477595</v>
      </c>
      <c r="I78" s="87"/>
      <c r="J78" s="102">
        <v>6</v>
      </c>
      <c r="K78" s="88">
        <v>109.27000000000001</v>
      </c>
      <c r="L78" s="88">
        <v>111.612</v>
      </c>
      <c r="M78" s="88">
        <v>0</v>
      </c>
      <c r="N78" s="87">
        <f t="shared" si="15"/>
      </c>
      <c r="O78" s="83"/>
      <c r="P78" s="85"/>
      <c r="Q78" s="85"/>
      <c r="R78" s="101"/>
      <c r="S78" s="92"/>
      <c r="T78" s="92"/>
      <c r="U78" s="92"/>
      <c r="V78" s="92"/>
      <c r="W78" s="87"/>
      <c r="X78" s="102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1"/>
      <c r="E79" s="92"/>
      <c r="F79" s="92"/>
      <c r="G79" s="92"/>
      <c r="H79" s="92"/>
      <c r="I79" s="87"/>
      <c r="J79" s="102"/>
      <c r="K79" s="88"/>
      <c r="L79" s="88"/>
      <c r="M79" s="88"/>
      <c r="N79" s="87"/>
      <c r="O79" s="83" t="s">
        <v>138</v>
      </c>
      <c r="P79" s="85"/>
      <c r="Q79" s="85"/>
      <c r="R79" s="101"/>
      <c r="S79" s="92"/>
      <c r="T79" s="92"/>
      <c r="U79" s="92"/>
      <c r="V79" s="92"/>
      <c r="W79" s="87"/>
      <c r="X79" s="102"/>
      <c r="Y79" s="88"/>
      <c r="Z79" s="88"/>
      <c r="AA79" s="88"/>
      <c r="AB79" s="88"/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272</v>
      </c>
      <c r="P80" s="85"/>
      <c r="Q80" s="85"/>
      <c r="R80" s="101">
        <v>1</v>
      </c>
      <c r="S80" s="92">
        <v>62.982</v>
      </c>
      <c r="T80" s="92">
        <v>65.121</v>
      </c>
      <c r="U80" s="92">
        <v>65.954</v>
      </c>
      <c r="V80" s="92">
        <f>IF(AND(T80&gt;0,U80&gt;0),U80*100/T80,"")</f>
        <v>101.27915726109858</v>
      </c>
      <c r="W80" s="87"/>
      <c r="X80" s="102">
        <v>1</v>
      </c>
      <c r="Y80" s="88">
        <v>198.547</v>
      </c>
      <c r="Z80" s="88">
        <v>194.46200000000002</v>
      </c>
      <c r="AA80" s="88">
        <v>209.422</v>
      </c>
      <c r="AB80" s="88">
        <f>IF(AND(Z80&gt;0,AA80&gt;0),AA80*100/Z80,"")</f>
        <v>107.69301971593421</v>
      </c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101"/>
      <c r="S81" s="92"/>
      <c r="T81" s="92"/>
      <c r="U81" s="92"/>
      <c r="V81" s="92"/>
      <c r="W81" s="87"/>
      <c r="X81" s="102"/>
      <c r="Y81" s="88"/>
      <c r="Z81" s="88"/>
      <c r="AA81" s="88"/>
      <c r="AB81" s="88"/>
    </row>
    <row r="82" spans="1:28" s="89" customFormat="1" ht="11.25" customHeight="1">
      <c r="A82" s="186" t="s">
        <v>254</v>
      </c>
      <c r="B82" s="186"/>
      <c r="C82" s="186"/>
      <c r="D82" s="186"/>
      <c r="E82" s="186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145</v>
      </c>
      <c r="P82" s="85"/>
      <c r="Q82" s="85"/>
      <c r="R82" s="101"/>
      <c r="S82" s="92"/>
      <c r="T82" s="92"/>
      <c r="U82" s="92"/>
      <c r="V82" s="92"/>
      <c r="W82" s="87"/>
      <c r="X82" s="102"/>
      <c r="Y82" s="88"/>
      <c r="Z82" s="88"/>
      <c r="AA82" s="88"/>
      <c r="AB82" s="88"/>
    </row>
    <row r="83" spans="1:28" s="89" customFormat="1" ht="11.25" customHeight="1">
      <c r="A83" s="186" t="s">
        <v>255</v>
      </c>
      <c r="B83" s="186"/>
      <c r="C83" s="186"/>
      <c r="D83" s="186"/>
      <c r="E83" s="186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148</v>
      </c>
      <c r="P83" s="85"/>
      <c r="Q83" s="85"/>
      <c r="R83" s="101">
        <v>11</v>
      </c>
      <c r="S83" s="92">
        <v>34.508</v>
      </c>
      <c r="T83" s="92">
        <v>33.674</v>
      </c>
      <c r="U83" s="92">
        <v>35.361</v>
      </c>
      <c r="V83" s="92">
        <f>IF(AND(T83&gt;0,U83&gt;0),U83*100/T83,"")</f>
        <v>105.00979984557819</v>
      </c>
      <c r="W83" s="87"/>
      <c r="X83" s="102">
        <v>1</v>
      </c>
      <c r="Y83" s="88">
        <v>976.112</v>
      </c>
      <c r="Z83" s="88">
        <v>934.6699999999998</v>
      </c>
      <c r="AA83" s="88">
        <v>1011.0380000000001</v>
      </c>
      <c r="AB83" s="88">
        <f>IF(AND(Z83&gt;0,AA83&gt;0),AA83*100/Z83,"")</f>
        <v>108.17058427038424</v>
      </c>
    </row>
    <row r="84" spans="1:28" s="89" customFormat="1" ht="11.25" customHeight="1">
      <c r="A84" s="186" t="s">
        <v>256</v>
      </c>
      <c r="B84" s="186"/>
      <c r="C84" s="186"/>
      <c r="D84" s="186"/>
      <c r="E84" s="186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157</v>
      </c>
      <c r="P84" s="85"/>
      <c r="Q84" s="85"/>
      <c r="R84" s="101">
        <v>1</v>
      </c>
      <c r="S84" s="92">
        <v>16.403</v>
      </c>
      <c r="T84" s="92">
        <v>15.235</v>
      </c>
      <c r="U84" s="92">
        <v>14.194</v>
      </c>
      <c r="V84" s="92">
        <f>IF(AND(T84&gt;0,U84&gt;0),U84*100/T84,"")</f>
        <v>93.16704955694127</v>
      </c>
      <c r="W84" s="87"/>
      <c r="X84" s="102">
        <v>1</v>
      </c>
      <c r="Y84" s="88">
        <v>223.15000000000003</v>
      </c>
      <c r="Z84" s="88">
        <v>195.56099999999998</v>
      </c>
      <c r="AA84" s="88">
        <v>199.205</v>
      </c>
      <c r="AB84" s="88">
        <f>IF(AND(Z84&gt;0,AA84&gt;0),AA84*100/Z84,"")</f>
        <v>101.86335721335033</v>
      </c>
    </row>
    <row r="85" spans="1:28" s="89" customFormat="1" ht="11.25" customHeight="1">
      <c r="A85" s="186" t="s">
        <v>257</v>
      </c>
      <c r="B85" s="186"/>
      <c r="C85" s="186"/>
      <c r="D85" s="186"/>
      <c r="E85" s="186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158</v>
      </c>
      <c r="P85" s="85"/>
      <c r="Q85" s="85"/>
      <c r="R85" s="101">
        <v>1</v>
      </c>
      <c r="S85" s="92">
        <v>6.465</v>
      </c>
      <c r="T85" s="92">
        <v>7.672</v>
      </c>
      <c r="U85" s="92">
        <v>7.808</v>
      </c>
      <c r="V85" s="92">
        <f>IF(AND(T85&gt;0,U85&gt;0),U85*100/T85,"")</f>
        <v>101.77267987486965</v>
      </c>
      <c r="W85" s="87"/>
      <c r="X85" s="102">
        <v>1</v>
      </c>
      <c r="Y85" s="88">
        <v>147.32999999999998</v>
      </c>
      <c r="Z85" s="88">
        <v>187.851</v>
      </c>
      <c r="AA85" s="88">
        <v>187.84300000000002</v>
      </c>
      <c r="AB85" s="88">
        <f>IF(AND(Z85&gt;0,AA85&gt;0),AA85*100/Z85,"")</f>
        <v>99.99574130560924</v>
      </c>
    </row>
    <row r="86" spans="1:28" s="89" customFormat="1" ht="11.25" customHeight="1">
      <c r="A86" s="186" t="s">
        <v>258</v>
      </c>
      <c r="B86" s="186"/>
      <c r="C86" s="186"/>
      <c r="D86" s="186"/>
      <c r="E86" s="186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166</v>
      </c>
      <c r="P86" s="85"/>
      <c r="Q86" s="85"/>
      <c r="R86" s="101">
        <v>11</v>
      </c>
      <c r="S86" s="92">
        <v>4.353</v>
      </c>
      <c r="T86" s="92">
        <v>4.501</v>
      </c>
      <c r="U86" s="92">
        <v>5.328</v>
      </c>
      <c r="V86" s="92">
        <f>IF(AND(T86&gt;0,U86&gt;0),U86*100/T86,"")</f>
        <v>118.37369473450345</v>
      </c>
      <c r="W86" s="87"/>
      <c r="X86" s="102">
        <v>1</v>
      </c>
      <c r="Y86" s="88">
        <v>78.802</v>
      </c>
      <c r="Z86" s="88">
        <v>81.53</v>
      </c>
      <c r="AA86" s="88">
        <v>77.184</v>
      </c>
      <c r="AB86" s="88">
        <f>IF(AND(Z86&gt;0,AA86&gt;0),AA86*100/Z86,"")</f>
        <v>94.66944682938795</v>
      </c>
    </row>
    <row r="87" spans="1:28" s="89" customFormat="1" ht="11.25" customHeight="1">
      <c r="A87" s="186" t="s">
        <v>259</v>
      </c>
      <c r="B87" s="186"/>
      <c r="C87" s="186"/>
      <c r="D87" s="186"/>
      <c r="E87" s="186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167</v>
      </c>
      <c r="P87" s="85"/>
      <c r="Q87" s="85"/>
      <c r="R87" s="101">
        <v>10</v>
      </c>
      <c r="S87" s="92">
        <v>32.867</v>
      </c>
      <c r="T87" s="92">
        <v>33.528</v>
      </c>
      <c r="U87" s="92">
        <v>31.742</v>
      </c>
      <c r="V87" s="92">
        <f>IF(AND(T87&gt;0,U87&gt;0),U87*100/T87,"")</f>
        <v>94.6731090431878</v>
      </c>
      <c r="W87" s="87"/>
      <c r="X87" s="102">
        <v>1</v>
      </c>
      <c r="Y87" s="88">
        <v>541.448</v>
      </c>
      <c r="Z87" s="88">
        <v>543.0889999999999</v>
      </c>
      <c r="AA87" s="88">
        <v>540.542</v>
      </c>
      <c r="AB87" s="88">
        <f>IF(AND(Z87&gt;0,AA87&gt;0),AA87*100/Z87,"")</f>
        <v>99.53101609496788</v>
      </c>
    </row>
    <row r="88" spans="1:28" s="89" customFormat="1" ht="11.25" customHeight="1">
      <c r="A88" s="186" t="s">
        <v>260</v>
      </c>
      <c r="B88" s="186"/>
      <c r="C88" s="186"/>
      <c r="D88" s="186"/>
      <c r="E88" s="186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83"/>
      <c r="P88" s="85"/>
      <c r="Q88" s="85"/>
      <c r="R88" s="101"/>
      <c r="S88" s="92"/>
      <c r="T88" s="92"/>
      <c r="U88" s="92"/>
      <c r="V88" s="92"/>
      <c r="W88" s="87"/>
      <c r="X88" s="102"/>
      <c r="Y88" s="88"/>
      <c r="Z88" s="88"/>
      <c r="AA88" s="88"/>
      <c r="AB88" s="88"/>
    </row>
    <row r="89" spans="1:28" s="89" customFormat="1" ht="11.25" customHeight="1">
      <c r="A89" s="186" t="s">
        <v>261</v>
      </c>
      <c r="B89" s="186"/>
      <c r="C89" s="186"/>
      <c r="D89" s="186"/>
      <c r="E89" s="186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83" t="s">
        <v>175</v>
      </c>
      <c r="P89" s="85"/>
      <c r="Q89" s="85"/>
      <c r="R89" s="101"/>
      <c r="S89" s="92"/>
      <c r="T89" s="92"/>
      <c r="U89" s="92"/>
      <c r="V89" s="92"/>
      <c r="W89" s="87"/>
      <c r="X89" s="102"/>
      <c r="Y89" s="88"/>
      <c r="Z89" s="88"/>
      <c r="AA89" s="88"/>
      <c r="AB89" s="88"/>
    </row>
    <row r="90" spans="1:28" s="89" customFormat="1" ht="11.25" customHeight="1">
      <c r="A90" s="184" t="s">
        <v>262</v>
      </c>
      <c r="B90" s="184"/>
      <c r="C90" s="184"/>
      <c r="D90" s="184"/>
      <c r="E90" s="184"/>
      <c r="F90" s="184"/>
      <c r="G90" s="184"/>
      <c r="H90" s="100"/>
      <c r="O90" s="83" t="s">
        <v>180</v>
      </c>
      <c r="P90" s="85"/>
      <c r="Q90" s="85"/>
      <c r="R90" s="101">
        <v>0</v>
      </c>
      <c r="S90" s="92">
        <v>0</v>
      </c>
      <c r="T90" s="92">
        <v>0</v>
      </c>
      <c r="U90" s="92">
        <v>0</v>
      </c>
      <c r="V90" s="92">
        <f>IF(AND(T90&gt;0,U90&gt;0),U90*100/T90,"")</f>
      </c>
      <c r="W90" s="87"/>
      <c r="X90" s="102">
        <v>1</v>
      </c>
      <c r="Y90" s="88">
        <v>1272.5679999999998</v>
      </c>
      <c r="Z90" s="88">
        <v>1533.6019999999999</v>
      </c>
      <c r="AA90" s="88">
        <v>944.4530000000001</v>
      </c>
      <c r="AB90" s="88">
        <f>IF(AND(Z90&gt;0,AA90&gt;0),AA90*100/Z90,"")</f>
        <v>61.58397028694538</v>
      </c>
    </row>
    <row r="91" spans="1:28" s="89" customFormat="1" ht="11.25" customHeight="1">
      <c r="A91" s="183" t="s">
        <v>263</v>
      </c>
      <c r="B91" s="183"/>
      <c r="C91" s="183"/>
      <c r="D91" s="183"/>
      <c r="E91" s="183"/>
      <c r="O91" s="83" t="s">
        <v>181</v>
      </c>
      <c r="P91" s="85"/>
      <c r="Q91" s="85"/>
      <c r="R91" s="101">
        <v>0</v>
      </c>
      <c r="S91" s="92">
        <v>0</v>
      </c>
      <c r="T91" s="92">
        <v>0</v>
      </c>
      <c r="U91" s="92">
        <v>0</v>
      </c>
      <c r="V91" s="92">
        <f>IF(AND(T91&gt;0,U91&gt;0),U91*100/T91,"")</f>
      </c>
      <c r="W91" s="87"/>
      <c r="X91" s="102">
        <v>1</v>
      </c>
      <c r="Y91" s="88">
        <v>567.322</v>
      </c>
      <c r="Z91" s="88">
        <v>646.1099999999999</v>
      </c>
      <c r="AA91" s="88">
        <v>714.478</v>
      </c>
      <c r="AB91" s="88">
        <f>IF(AND(Z91&gt;0,AA91&gt;0),AA91*100/Z91,"")</f>
        <v>110.58147993375741</v>
      </c>
    </row>
    <row r="92" spans="1:28" s="89" customFormat="1" ht="12" customHeight="1">
      <c r="A92" s="183" t="s">
        <v>264</v>
      </c>
      <c r="B92" s="183"/>
      <c r="C92" s="183"/>
      <c r="D92" s="183"/>
      <c r="E92" s="183"/>
      <c r="N92" s="159"/>
      <c r="O92" s="83"/>
      <c r="P92" s="85"/>
      <c r="Q92" s="85"/>
      <c r="R92" s="101"/>
      <c r="S92" s="92"/>
      <c r="T92" s="92"/>
      <c r="U92" s="92"/>
      <c r="V92" s="92"/>
      <c r="W92" s="87"/>
      <c r="X92" s="102"/>
      <c r="Y92" s="88"/>
      <c r="Z92" s="88"/>
      <c r="AA92" s="88"/>
      <c r="AB92" s="88"/>
    </row>
    <row r="93" spans="1:28" s="68" customFormat="1" ht="11.25">
      <c r="A93" s="184" t="s">
        <v>265</v>
      </c>
      <c r="B93" s="184"/>
      <c r="C93" s="184"/>
      <c r="D93" s="184"/>
      <c r="E93" s="184"/>
      <c r="F93" s="184"/>
      <c r="G93" s="184"/>
      <c r="H93" s="89"/>
      <c r="I93" s="89"/>
      <c r="J93" s="89"/>
      <c r="K93" s="89"/>
      <c r="L93" s="89"/>
      <c r="M93" s="89"/>
      <c r="N93" s="159"/>
      <c r="O93" s="83" t="s">
        <v>182</v>
      </c>
      <c r="P93" s="85"/>
      <c r="Q93" s="85"/>
      <c r="R93" s="101"/>
      <c r="S93" s="92"/>
      <c r="T93" s="92"/>
      <c r="U93" s="92"/>
      <c r="V93" s="92"/>
      <c r="W93" s="87"/>
      <c r="X93" s="102"/>
      <c r="Y93" s="88"/>
      <c r="Z93" s="88"/>
      <c r="AA93" s="88"/>
      <c r="AB93" s="88"/>
    </row>
    <row r="94" spans="1:28" s="100" customFormat="1" ht="11.25" customHeight="1">
      <c r="A94" s="183" t="s">
        <v>266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83" t="s">
        <v>192</v>
      </c>
      <c r="P94" s="85"/>
      <c r="Q94" s="85"/>
      <c r="R94" s="101">
        <v>0</v>
      </c>
      <c r="S94" s="92">
        <v>0</v>
      </c>
      <c r="T94" s="92">
        <v>0</v>
      </c>
      <c r="U94" s="92">
        <v>0</v>
      </c>
      <c r="V94" s="92">
        <f>IF(AND(T94&gt;0,U94&gt;0),U94*100/T94,"")</f>
      </c>
      <c r="W94" s="87"/>
      <c r="X94" s="102">
        <v>1</v>
      </c>
      <c r="Y94" s="88">
        <v>92.936</v>
      </c>
      <c r="Z94" s="88">
        <v>89.59199999999998</v>
      </c>
      <c r="AA94" s="88">
        <v>96.82199999999999</v>
      </c>
      <c r="AB94" s="88">
        <f>IF(AND(Z94&gt;0,AA94&gt;0),AA94*100/Z94,"")</f>
        <v>108.06991695687115</v>
      </c>
    </row>
    <row r="95" spans="1:28" s="100" customFormat="1" ht="11.25">
      <c r="A95" s="185" t="s">
        <v>267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83"/>
      <c r="P95" s="85"/>
      <c r="Q95" s="85"/>
      <c r="R95" s="101"/>
      <c r="S95" s="92"/>
      <c r="T95" s="92"/>
      <c r="U95" s="92"/>
      <c r="V95" s="92"/>
      <c r="W95" s="87"/>
      <c r="X95" s="102"/>
      <c r="Y95" s="88"/>
      <c r="Z95" s="88"/>
      <c r="AA95" s="88"/>
      <c r="AB95" s="88"/>
    </row>
    <row r="96" spans="1:28" s="100" customFormat="1" ht="14.25">
      <c r="A96" s="160" t="s">
        <v>268</v>
      </c>
      <c r="B96"/>
      <c r="C96"/>
      <c r="D96"/>
      <c r="E96"/>
      <c r="F96"/>
      <c r="G96"/>
      <c r="H96"/>
      <c r="I96"/>
      <c r="J96"/>
      <c r="K96"/>
      <c r="L96"/>
      <c r="M96"/>
      <c r="N96"/>
      <c r="O96" s="83" t="s">
        <v>198</v>
      </c>
      <c r="P96" s="85"/>
      <c r="Q96" s="85"/>
      <c r="R96" s="101"/>
      <c r="S96" s="92"/>
      <c r="T96" s="92"/>
      <c r="U96" s="92"/>
      <c r="V96" s="92"/>
      <c r="W96" s="87"/>
      <c r="X96" s="102"/>
      <c r="Y96" s="88"/>
      <c r="Z96" s="88"/>
      <c r="AA96" s="88"/>
      <c r="AB96" s="88"/>
    </row>
    <row r="97" spans="1:28" s="100" customFormat="1" ht="11.25">
      <c r="A97" s="183" t="s">
        <v>269</v>
      </c>
      <c r="B97" s="183"/>
      <c r="C97" s="183"/>
      <c r="D97" s="183"/>
      <c r="O97" s="83" t="s">
        <v>200</v>
      </c>
      <c r="P97" s="85"/>
      <c r="Q97" s="85"/>
      <c r="R97" s="101">
        <v>0</v>
      </c>
      <c r="S97" s="92">
        <v>0</v>
      </c>
      <c r="T97" s="92">
        <v>0</v>
      </c>
      <c r="U97" s="92">
        <v>0</v>
      </c>
      <c r="V97" s="92">
        <f>IF(AND(T97&gt;0,U97&gt;0),U97*100/T97,"")</f>
      </c>
      <c r="W97" s="87"/>
      <c r="X97" s="102">
        <v>1</v>
      </c>
      <c r="Y97" s="88">
        <v>5915.236000000001</v>
      </c>
      <c r="Z97" s="88">
        <v>9114.868999999999</v>
      </c>
      <c r="AA97" s="88">
        <v>5954.142000000001</v>
      </c>
      <c r="AB97" s="88">
        <f>IF(AND(Z97&gt;0,AA97&gt;0),AA97*100/Z97,"")</f>
        <v>65.32339630991956</v>
      </c>
    </row>
    <row r="98" spans="1:28" s="100" customFormat="1" ht="11.25" customHeight="1">
      <c r="A98" s="183" t="s">
        <v>270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O98" s="83" t="s">
        <v>201</v>
      </c>
      <c r="P98" s="85"/>
      <c r="Q98" s="85"/>
      <c r="R98" s="101">
        <v>0</v>
      </c>
      <c r="S98" s="92">
        <v>0</v>
      </c>
      <c r="T98" s="92">
        <v>0</v>
      </c>
      <c r="U98" s="92">
        <v>0</v>
      </c>
      <c r="V98" s="92">
        <f>IF(AND(T98&gt;0,U98&gt;0),U98*100/T98,"")</f>
      </c>
      <c r="W98" s="87"/>
      <c r="X98" s="102">
        <v>1</v>
      </c>
      <c r="Y98" s="88">
        <v>1223.446</v>
      </c>
      <c r="Z98" s="88">
        <v>1804.938</v>
      </c>
      <c r="AA98" s="88">
        <v>1205.7909999999997</v>
      </c>
      <c r="AB98" s="88">
        <f>IF(AND(Z98&gt;0,AA98&gt;0),AA98*100/Z98,"")</f>
        <v>66.80512017587306</v>
      </c>
    </row>
    <row r="99" spans="1:14" s="100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7">IF(AND(F99&gt;0,G99&gt;0),G99*100/F99,"")</f>
      </c>
      <c r="I99" s="86"/>
      <c r="J99" s="91"/>
      <c r="K99" s="88"/>
      <c r="L99" s="88"/>
      <c r="M99" s="88"/>
      <c r="N99" s="88">
        <f aca="true" t="shared" si="17" ref="N99:N137">IF(AND(L99&gt;0,M99&gt;0),M99*100/L99,"")</f>
      </c>
    </row>
    <row r="100" spans="1:14" s="100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</row>
    <row r="101" spans="1:14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 s="83"/>
      <c r="P102" s="85"/>
      <c r="Q102" s="85"/>
      <c r="R102" s="101"/>
      <c r="S102" s="92"/>
      <c r="T102" s="92"/>
      <c r="U102" s="92"/>
      <c r="V102" s="92"/>
      <c r="W102" s="87"/>
      <c r="X102" s="102"/>
      <c r="Y102" s="88"/>
      <c r="Z102" s="88"/>
      <c r="AA102" s="88"/>
      <c r="AB102" s="88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4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4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4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4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1.25">
      <c r="N150" s="94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1.25">
      <c r="N151" s="94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1.25">
      <c r="N152" s="94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ht="11.25">
      <c r="N153" s="94"/>
    </row>
    <row r="154" ht="11.25">
      <c r="N154" s="94"/>
    </row>
    <row r="155" ht="11.25">
      <c r="N155" s="94"/>
    </row>
    <row r="156" ht="11.25">
      <c r="N156" s="94"/>
    </row>
  </sheetData>
  <sheetProtection/>
  <mergeCells count="22">
    <mergeCell ref="A82:E82"/>
    <mergeCell ref="A83:E83"/>
    <mergeCell ref="A84:E84"/>
    <mergeCell ref="A85:E85"/>
    <mergeCell ref="D4:H4"/>
    <mergeCell ref="J4:N4"/>
    <mergeCell ref="R4:V4"/>
    <mergeCell ref="X4:AB4"/>
    <mergeCell ref="R71:V71"/>
    <mergeCell ref="X71:AB71"/>
    <mergeCell ref="A86:E86"/>
    <mergeCell ref="A87:E87"/>
    <mergeCell ref="A88:E88"/>
    <mergeCell ref="A89:E89"/>
    <mergeCell ref="A90:G90"/>
    <mergeCell ref="A91:E91"/>
    <mergeCell ref="A92:E92"/>
    <mergeCell ref="A93:G93"/>
    <mergeCell ref="A94:N94"/>
    <mergeCell ref="A95:N95"/>
    <mergeCell ref="A97:D97"/>
    <mergeCell ref="A98:K98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  <rowBreaks count="1" manualBreakCount="1">
    <brk id="9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107" zoomScaleSheetLayoutView="107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10</v>
      </c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51"/>
      <c r="I9" s="151"/>
      <c r="J9" s="151">
        <v>0.096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4</v>
      </c>
      <c r="F11" s="31"/>
      <c r="G11" s="31"/>
      <c r="H11" s="151"/>
      <c r="I11" s="151"/>
      <c r="J11" s="151">
        <v>0.13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20</v>
      </c>
      <c r="F12" s="31"/>
      <c r="G12" s="31"/>
      <c r="H12" s="151"/>
      <c r="I12" s="151"/>
      <c r="J12" s="151">
        <v>0.48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28</v>
      </c>
      <c r="F13" s="39"/>
      <c r="G13" s="40"/>
      <c r="H13" s="152"/>
      <c r="I13" s="153"/>
      <c r="J13" s="153">
        <v>0.706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0.014</v>
      </c>
      <c r="I15" s="153">
        <v>0.014</v>
      </c>
      <c r="J15" s="153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49</v>
      </c>
      <c r="E19" s="30">
        <v>49</v>
      </c>
      <c r="F19" s="31"/>
      <c r="G19" s="31"/>
      <c r="H19" s="151">
        <v>0.735</v>
      </c>
      <c r="I19" s="151">
        <v>0.368</v>
      </c>
      <c r="J19" s="151">
        <v>0.61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49</v>
      </c>
      <c r="F22" s="39">
        <v>100</v>
      </c>
      <c r="G22" s="40"/>
      <c r="H22" s="152">
        <v>0.735</v>
      </c>
      <c r="I22" s="153">
        <v>0.368</v>
      </c>
      <c r="J22" s="153">
        <v>0.61</v>
      </c>
      <c r="K22" s="41">
        <v>165.7608695652174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5750</v>
      </c>
      <c r="D24" s="38">
        <v>5958</v>
      </c>
      <c r="E24" s="38">
        <v>5307</v>
      </c>
      <c r="F24" s="39">
        <v>89.07351460221551</v>
      </c>
      <c r="G24" s="40"/>
      <c r="H24" s="152">
        <v>76.894</v>
      </c>
      <c r="I24" s="153">
        <v>75.965</v>
      </c>
      <c r="J24" s="153">
        <v>72.474</v>
      </c>
      <c r="K24" s="41">
        <v>95.40446258145198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207</v>
      </c>
      <c r="E26" s="38">
        <v>210</v>
      </c>
      <c r="F26" s="39">
        <v>101.44927536231884</v>
      </c>
      <c r="G26" s="40"/>
      <c r="H26" s="152">
        <v>2.854</v>
      </c>
      <c r="I26" s="153">
        <v>2.7</v>
      </c>
      <c r="J26" s="153">
        <v>2.8</v>
      </c>
      <c r="K26" s="41">
        <v>103.7037037037037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>
        <v>114</v>
      </c>
      <c r="E28" s="30">
        <v>4</v>
      </c>
      <c r="F28" s="31"/>
      <c r="G28" s="31"/>
      <c r="H28" s="151">
        <v>0.5</v>
      </c>
      <c r="I28" s="151">
        <v>0.1</v>
      </c>
      <c r="J28" s="151">
        <v>0.08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3</v>
      </c>
      <c r="E29" s="30">
        <v>3</v>
      </c>
      <c r="F29" s="31"/>
      <c r="G29" s="31"/>
      <c r="H29" s="151">
        <v>0.026</v>
      </c>
      <c r="I29" s="151">
        <v>0.039</v>
      </c>
      <c r="J29" s="151">
        <v>0.075</v>
      </c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1878</v>
      </c>
      <c r="E30" s="30">
        <v>1581</v>
      </c>
      <c r="F30" s="31"/>
      <c r="G30" s="31"/>
      <c r="H30" s="151">
        <v>32.811</v>
      </c>
      <c r="I30" s="151">
        <v>39.345</v>
      </c>
      <c r="J30" s="151">
        <v>25.808</v>
      </c>
      <c r="K30" s="32"/>
    </row>
    <row r="31" spans="1:11" s="42" customFormat="1" ht="11.25" customHeight="1">
      <c r="A31" s="43" t="s">
        <v>23</v>
      </c>
      <c r="B31" s="37"/>
      <c r="C31" s="38">
        <v>1905</v>
      </c>
      <c r="D31" s="38">
        <v>1995</v>
      </c>
      <c r="E31" s="38">
        <v>1588</v>
      </c>
      <c r="F31" s="39">
        <f>IF(D31&gt;0,100*E31/D31,0)</f>
        <v>79.59899749373433</v>
      </c>
      <c r="G31" s="40"/>
      <c r="H31" s="152">
        <v>33.337</v>
      </c>
      <c r="I31" s="153">
        <v>39.484</v>
      </c>
      <c r="J31" s="153">
        <v>25.963</v>
      </c>
      <c r="K31" s="41">
        <v>65.75574916421841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62</v>
      </c>
      <c r="E33" s="30">
        <v>75</v>
      </c>
      <c r="F33" s="31"/>
      <c r="G33" s="31"/>
      <c r="H33" s="151">
        <v>0.221</v>
      </c>
      <c r="I33" s="151">
        <v>1.1</v>
      </c>
      <c r="J33" s="151">
        <v>1.1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28</v>
      </c>
      <c r="E34" s="30">
        <v>28</v>
      </c>
      <c r="F34" s="31"/>
      <c r="G34" s="31"/>
      <c r="H34" s="151">
        <v>0.213</v>
      </c>
      <c r="I34" s="151">
        <v>0.64</v>
      </c>
      <c r="J34" s="151">
        <v>0.3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9</v>
      </c>
      <c r="E35" s="30">
        <v>2</v>
      </c>
      <c r="F35" s="31"/>
      <c r="G35" s="31"/>
      <c r="H35" s="151"/>
      <c r="I35" s="151">
        <v>0.045</v>
      </c>
      <c r="J35" s="151">
        <v>0.045</v>
      </c>
      <c r="K35" s="32"/>
    </row>
    <row r="36" spans="1:11" s="33" customFormat="1" ht="11.25" customHeight="1">
      <c r="A36" s="35" t="s">
        <v>27</v>
      </c>
      <c r="B36" s="29"/>
      <c r="C36" s="30">
        <v>30</v>
      </c>
      <c r="D36" s="30">
        <v>35</v>
      </c>
      <c r="E36" s="30">
        <v>35</v>
      </c>
      <c r="F36" s="31"/>
      <c r="G36" s="31"/>
      <c r="H36" s="151">
        <v>0.6</v>
      </c>
      <c r="I36" s="151">
        <v>0.7</v>
      </c>
      <c r="J36" s="151">
        <v>0.7</v>
      </c>
      <c r="K36" s="32"/>
    </row>
    <row r="37" spans="1:11" s="42" customFormat="1" ht="11.25" customHeight="1">
      <c r="A37" s="36" t="s">
        <v>28</v>
      </c>
      <c r="B37" s="37"/>
      <c r="C37" s="38">
        <v>53</v>
      </c>
      <c r="D37" s="38">
        <v>134</v>
      </c>
      <c r="E37" s="38">
        <v>140</v>
      </c>
      <c r="F37" s="39">
        <v>104.4776119402985</v>
      </c>
      <c r="G37" s="40"/>
      <c r="H37" s="152">
        <v>1.034</v>
      </c>
      <c r="I37" s="153">
        <v>2.4850000000000003</v>
      </c>
      <c r="J37" s="153">
        <v>2.145</v>
      </c>
      <c r="K37" s="41">
        <v>86.317907444668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27</v>
      </c>
      <c r="E39" s="38">
        <v>25</v>
      </c>
      <c r="F39" s="39">
        <v>92.5925925925926</v>
      </c>
      <c r="G39" s="40"/>
      <c r="H39" s="152">
        <v>0.502</v>
      </c>
      <c r="I39" s="153">
        <v>0.51</v>
      </c>
      <c r="J39" s="153">
        <v>0.51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15</v>
      </c>
      <c r="F42" s="31"/>
      <c r="G42" s="31"/>
      <c r="H42" s="151">
        <v>0.221</v>
      </c>
      <c r="I42" s="151">
        <v>0.17</v>
      </c>
      <c r="J42" s="151">
        <v>0.255</v>
      </c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38</v>
      </c>
      <c r="E43" s="30">
        <v>26</v>
      </c>
      <c r="F43" s="31"/>
      <c r="G43" s="31"/>
      <c r="H43" s="151">
        <v>0.21</v>
      </c>
      <c r="I43" s="151">
        <v>0.38</v>
      </c>
      <c r="J43" s="151">
        <v>0.364</v>
      </c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51">
        <v>0.005</v>
      </c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2</v>
      </c>
      <c r="E46" s="30">
        <v>1</v>
      </c>
      <c r="F46" s="31"/>
      <c r="G46" s="31"/>
      <c r="H46" s="151">
        <v>0.108</v>
      </c>
      <c r="I46" s="151">
        <v>0.036</v>
      </c>
      <c r="J46" s="151">
        <v>0.018</v>
      </c>
      <c r="K46" s="32"/>
    </row>
    <row r="47" spans="1:11" s="33" customFormat="1" ht="11.25" customHeight="1">
      <c r="A47" s="35" t="s">
        <v>36</v>
      </c>
      <c r="B47" s="29"/>
      <c r="C47" s="30">
        <v>6</v>
      </c>
      <c r="D47" s="30">
        <v>22</v>
      </c>
      <c r="E47" s="30">
        <v>46</v>
      </c>
      <c r="F47" s="31"/>
      <c r="G47" s="31"/>
      <c r="H47" s="151">
        <v>0.072</v>
      </c>
      <c r="I47" s="151">
        <v>0.264</v>
      </c>
      <c r="J47" s="151">
        <v>0.552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72</v>
      </c>
      <c r="E50" s="38">
        <v>88</v>
      </c>
      <c r="F50" s="39">
        <v>122.22222222222223</v>
      </c>
      <c r="G50" s="40"/>
      <c r="H50" s="152">
        <v>0.616</v>
      </c>
      <c r="I50" s="153">
        <v>0.8500000000000001</v>
      </c>
      <c r="J50" s="153">
        <v>1.189</v>
      </c>
      <c r="K50" s="41">
        <v>139.88235294117646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10</v>
      </c>
      <c r="E52" s="38">
        <v>10</v>
      </c>
      <c r="F52" s="39">
        <v>100</v>
      </c>
      <c r="G52" s="40"/>
      <c r="H52" s="152">
        <v>0.015</v>
      </c>
      <c r="I52" s="153">
        <v>0.15</v>
      </c>
      <c r="J52" s="153">
        <v>0.15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2500</v>
      </c>
      <c r="D54" s="30">
        <v>2041</v>
      </c>
      <c r="E54" s="30">
        <v>1800</v>
      </c>
      <c r="F54" s="31"/>
      <c r="G54" s="31"/>
      <c r="H54" s="151">
        <v>37.5</v>
      </c>
      <c r="I54" s="151">
        <v>24.878</v>
      </c>
      <c r="J54" s="151">
        <v>27</v>
      </c>
      <c r="K54" s="32"/>
    </row>
    <row r="55" spans="1:11" s="33" customFormat="1" ht="11.25" customHeight="1">
      <c r="A55" s="35" t="s">
        <v>42</v>
      </c>
      <c r="B55" s="29"/>
      <c r="C55" s="30">
        <v>183</v>
      </c>
      <c r="D55" s="30">
        <v>80</v>
      </c>
      <c r="E55" s="30">
        <v>70</v>
      </c>
      <c r="F55" s="31"/>
      <c r="G55" s="31"/>
      <c r="H55" s="151">
        <v>2.315</v>
      </c>
      <c r="I55" s="151">
        <v>0.886</v>
      </c>
      <c r="J55" s="151">
        <v>0.84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85</v>
      </c>
      <c r="E56" s="30">
        <v>17</v>
      </c>
      <c r="F56" s="31"/>
      <c r="G56" s="31"/>
      <c r="H56" s="151"/>
      <c r="I56" s="151">
        <v>0.25</v>
      </c>
      <c r="J56" s="151">
        <v>0.245</v>
      </c>
      <c r="K56" s="32"/>
    </row>
    <row r="57" spans="1:11" s="33" customFormat="1" ht="11.25" customHeight="1">
      <c r="A57" s="35" t="s">
        <v>44</v>
      </c>
      <c r="B57" s="29"/>
      <c r="C57" s="30">
        <v>6</v>
      </c>
      <c r="D57" s="30"/>
      <c r="E57" s="30"/>
      <c r="F57" s="31"/>
      <c r="G57" s="31"/>
      <c r="H57" s="151">
        <v>0.102</v>
      </c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47</v>
      </c>
      <c r="D58" s="30">
        <v>23</v>
      </c>
      <c r="E58" s="30">
        <v>32</v>
      </c>
      <c r="F58" s="31"/>
      <c r="G58" s="31"/>
      <c r="H58" s="151">
        <v>0.423</v>
      </c>
      <c r="I58" s="151">
        <v>0.276</v>
      </c>
      <c r="J58" s="151">
        <v>0.168</v>
      </c>
      <c r="K58" s="32"/>
    </row>
    <row r="59" spans="1:11" s="42" customFormat="1" ht="11.25" customHeight="1">
      <c r="A59" s="36" t="s">
        <v>46</v>
      </c>
      <c r="B59" s="37"/>
      <c r="C59" s="38">
        <v>2761</v>
      </c>
      <c r="D59" s="38">
        <v>2229</v>
      </c>
      <c r="E59" s="38">
        <v>1919</v>
      </c>
      <c r="F59" s="39">
        <v>86.0924181247196</v>
      </c>
      <c r="G59" s="40"/>
      <c r="H59" s="152">
        <v>40.339999999999996</v>
      </c>
      <c r="I59" s="153">
        <v>26.29</v>
      </c>
      <c r="J59" s="153">
        <v>28.253</v>
      </c>
      <c r="K59" s="41">
        <v>107.46671738303539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2380</v>
      </c>
      <c r="E61" s="30">
        <v>2200</v>
      </c>
      <c r="F61" s="31"/>
      <c r="G61" s="31"/>
      <c r="H61" s="151">
        <v>49.45</v>
      </c>
      <c r="I61" s="151">
        <v>58.75</v>
      </c>
      <c r="J61" s="151">
        <v>60.625</v>
      </c>
      <c r="K61" s="32"/>
    </row>
    <row r="62" spans="1:11" s="33" customFormat="1" ht="11.25" customHeight="1">
      <c r="A62" s="35" t="s">
        <v>48</v>
      </c>
      <c r="B62" s="29"/>
      <c r="C62" s="30">
        <v>81</v>
      </c>
      <c r="D62" s="30">
        <v>68</v>
      </c>
      <c r="E62" s="30">
        <v>68</v>
      </c>
      <c r="F62" s="31"/>
      <c r="G62" s="31"/>
      <c r="H62" s="151">
        <v>1.616</v>
      </c>
      <c r="I62" s="151">
        <v>1.357</v>
      </c>
      <c r="J62" s="151">
        <v>1.357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/>
      <c r="I63" s="151"/>
      <c r="J63" s="151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2448</v>
      </c>
      <c r="E64" s="38">
        <v>2268</v>
      </c>
      <c r="F64" s="39">
        <v>92.6470588235294</v>
      </c>
      <c r="G64" s="40"/>
      <c r="H64" s="152">
        <v>51.066</v>
      </c>
      <c r="I64" s="153">
        <v>60.107</v>
      </c>
      <c r="J64" s="153">
        <v>61.982</v>
      </c>
      <c r="K64" s="41">
        <v>103.11943700400951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12068</v>
      </c>
      <c r="D66" s="38">
        <v>12088</v>
      </c>
      <c r="E66" s="38">
        <v>13020</v>
      </c>
      <c r="F66" s="39">
        <v>107.71012574454004</v>
      </c>
      <c r="G66" s="40"/>
      <c r="H66" s="152">
        <v>203.949</v>
      </c>
      <c r="I66" s="153">
        <v>202.233</v>
      </c>
      <c r="J66" s="153">
        <v>223.554</v>
      </c>
      <c r="K66" s="41">
        <v>110.5427897524143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5125</v>
      </c>
      <c r="D68" s="30">
        <v>5630</v>
      </c>
      <c r="E68" s="30">
        <v>4500</v>
      </c>
      <c r="F68" s="31"/>
      <c r="G68" s="31"/>
      <c r="H68" s="151">
        <v>67.727</v>
      </c>
      <c r="I68" s="151">
        <v>67.7</v>
      </c>
      <c r="J68" s="151">
        <v>58</v>
      </c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20</v>
      </c>
      <c r="E69" s="30"/>
      <c r="F69" s="31"/>
      <c r="G69" s="31"/>
      <c r="H69" s="151">
        <v>0.13</v>
      </c>
      <c r="I69" s="151">
        <v>0.13</v>
      </c>
      <c r="J69" s="151">
        <v>0.05</v>
      </c>
      <c r="K69" s="32"/>
    </row>
    <row r="70" spans="1:11" s="42" customFormat="1" ht="11.25" customHeight="1">
      <c r="A70" s="36" t="s">
        <v>54</v>
      </c>
      <c r="B70" s="37"/>
      <c r="C70" s="38">
        <v>5135</v>
      </c>
      <c r="D70" s="38">
        <v>5650</v>
      </c>
      <c r="E70" s="38">
        <v>4500</v>
      </c>
      <c r="F70" s="39">
        <v>79.64601769911505</v>
      </c>
      <c r="G70" s="40"/>
      <c r="H70" s="152">
        <v>67.857</v>
      </c>
      <c r="I70" s="153">
        <v>67.83</v>
      </c>
      <c r="J70" s="153">
        <v>58.05</v>
      </c>
      <c r="K70" s="41">
        <v>85.58160106147723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570</v>
      </c>
      <c r="D72" s="30">
        <v>561</v>
      </c>
      <c r="E72" s="30">
        <v>548</v>
      </c>
      <c r="F72" s="31"/>
      <c r="G72" s="31"/>
      <c r="H72" s="151">
        <v>14.437</v>
      </c>
      <c r="I72" s="151">
        <v>12.175</v>
      </c>
      <c r="J72" s="151">
        <v>12.175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360</v>
      </c>
      <c r="E73" s="30">
        <v>360</v>
      </c>
      <c r="F73" s="31"/>
      <c r="G73" s="31"/>
      <c r="H73" s="151">
        <v>16.266</v>
      </c>
      <c r="I73" s="151">
        <v>16.923</v>
      </c>
      <c r="J73" s="151">
        <v>17.08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>
        <v>0.025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1688</v>
      </c>
      <c r="D75" s="30">
        <v>1504</v>
      </c>
      <c r="E75" s="30">
        <v>1504</v>
      </c>
      <c r="F75" s="31"/>
      <c r="G75" s="31"/>
      <c r="H75" s="151">
        <v>30.452</v>
      </c>
      <c r="I75" s="151">
        <v>29.497</v>
      </c>
      <c r="J75" s="151">
        <v>29.469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/>
      <c r="I76" s="151"/>
      <c r="J76" s="151"/>
      <c r="K76" s="32"/>
    </row>
    <row r="77" spans="1:11" s="33" customFormat="1" ht="11.25" customHeight="1">
      <c r="A77" s="35" t="s">
        <v>60</v>
      </c>
      <c r="B77" s="29"/>
      <c r="C77" s="30"/>
      <c r="D77" s="30">
        <v>34</v>
      </c>
      <c r="E77" s="30">
        <v>34</v>
      </c>
      <c r="F77" s="31"/>
      <c r="G77" s="31"/>
      <c r="H77" s="151"/>
      <c r="I77" s="151">
        <v>0.398</v>
      </c>
      <c r="J77" s="151">
        <v>0.418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/>
      <c r="I78" s="151"/>
      <c r="J78" s="151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201</v>
      </c>
      <c r="E79" s="30">
        <v>143</v>
      </c>
      <c r="F79" s="31"/>
      <c r="G79" s="31"/>
      <c r="H79" s="151">
        <v>1.08</v>
      </c>
      <c r="I79" s="151">
        <v>5.085</v>
      </c>
      <c r="J79" s="151">
        <v>3</v>
      </c>
      <c r="K79" s="32"/>
    </row>
    <row r="80" spans="1:11" s="42" customFormat="1" ht="11.25" customHeight="1">
      <c r="A80" s="43" t="s">
        <v>63</v>
      </c>
      <c r="B80" s="37"/>
      <c r="C80" s="38">
        <v>2642</v>
      </c>
      <c r="D80" s="38">
        <v>2660</v>
      </c>
      <c r="E80" s="38">
        <v>2589</v>
      </c>
      <c r="F80" s="39">
        <v>97.33082706766918</v>
      </c>
      <c r="G80" s="40"/>
      <c r="H80" s="152">
        <v>62.235</v>
      </c>
      <c r="I80" s="153">
        <v>64.103</v>
      </c>
      <c r="J80" s="153">
        <v>62.142</v>
      </c>
      <c r="K80" s="41">
        <v>96.94086080214656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32867</v>
      </c>
      <c r="D87" s="53">
        <v>33528</v>
      </c>
      <c r="E87" s="53">
        <v>31742</v>
      </c>
      <c r="F87" s="54">
        <f>IF(D87&gt;0,100*E87/D87,0)</f>
        <v>94.67310904318778</v>
      </c>
      <c r="G87" s="40"/>
      <c r="H87" s="156">
        <v>541.448</v>
      </c>
      <c r="I87" s="157">
        <v>543.0889999999999</v>
      </c>
      <c r="J87" s="157">
        <v>540.542</v>
      </c>
      <c r="K87" s="54">
        <f>IF(I87&gt;0,100*J87/I87,0)</f>
        <v>99.53101609496788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4" zoomScaleSheetLayoutView="94" zoomScalePageLayoutView="0" workbookViewId="0" topLeftCell="A1">
      <selection activeCell="D28" sqref="D2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</v>
      </c>
      <c r="F9" s="31"/>
      <c r="G9" s="31"/>
      <c r="H9" s="151"/>
      <c r="I9" s="151"/>
      <c r="J9" s="151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51">
        <v>0.061</v>
      </c>
      <c r="I10" s="151">
        <v>0.07</v>
      </c>
      <c r="J10" s="151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</v>
      </c>
      <c r="F12" s="31"/>
      <c r="G12" s="31"/>
      <c r="H12" s="151"/>
      <c r="I12" s="151"/>
      <c r="J12" s="151">
        <v>0.069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3</v>
      </c>
      <c r="F13" s="39">
        <v>300</v>
      </c>
      <c r="G13" s="40"/>
      <c r="H13" s="152">
        <v>0.061</v>
      </c>
      <c r="I13" s="153">
        <v>0.07</v>
      </c>
      <c r="J13" s="153">
        <v>0.20700000000000002</v>
      </c>
      <c r="K13" s="41">
        <v>295.7142857142857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2</v>
      </c>
      <c r="E15" s="38">
        <v>2</v>
      </c>
      <c r="F15" s="39">
        <v>100</v>
      </c>
      <c r="G15" s="40"/>
      <c r="H15" s="152">
        <v>0.03</v>
      </c>
      <c r="I15" s="153">
        <v>0.03</v>
      </c>
      <c r="J15" s="153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98</v>
      </c>
      <c r="E24" s="38">
        <v>102</v>
      </c>
      <c r="F24" s="39">
        <v>104.08163265306122</v>
      </c>
      <c r="G24" s="40"/>
      <c r="H24" s="152">
        <v>5.437</v>
      </c>
      <c r="I24" s="153">
        <v>4.644</v>
      </c>
      <c r="J24" s="153">
        <v>5.869</v>
      </c>
      <c r="K24" s="41">
        <v>126.37812230835486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12</v>
      </c>
      <c r="E26" s="38">
        <v>15</v>
      </c>
      <c r="F26" s="39">
        <v>125</v>
      </c>
      <c r="G26" s="40"/>
      <c r="H26" s="152">
        <v>0.846</v>
      </c>
      <c r="I26" s="153">
        <v>0.6</v>
      </c>
      <c r="J26" s="153">
        <v>0.65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51"/>
      <c r="I28" s="151"/>
      <c r="J28" s="151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17</v>
      </c>
      <c r="D30" s="30">
        <v>22</v>
      </c>
      <c r="E30" s="30">
        <v>20</v>
      </c>
      <c r="F30" s="31"/>
      <c r="G30" s="31"/>
      <c r="H30" s="151">
        <v>0.17</v>
      </c>
      <c r="I30" s="151">
        <v>0.88</v>
      </c>
      <c r="J30" s="151">
        <v>0.8</v>
      </c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23</v>
      </c>
      <c r="E31" s="38">
        <v>21</v>
      </c>
      <c r="F31" s="39">
        <v>91.30434782608695</v>
      </c>
      <c r="G31" s="40"/>
      <c r="H31" s="152">
        <v>0.17</v>
      </c>
      <c r="I31" s="153">
        <v>0.88</v>
      </c>
      <c r="J31" s="153">
        <v>0.8350000000000001</v>
      </c>
      <c r="K31" s="41">
        <v>94.88636363636365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60</v>
      </c>
      <c r="E33" s="30">
        <v>50</v>
      </c>
      <c r="F33" s="31"/>
      <c r="G33" s="31"/>
      <c r="H33" s="151">
        <v>1.762</v>
      </c>
      <c r="I33" s="151">
        <v>1.9</v>
      </c>
      <c r="J33" s="151">
        <v>1.583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16</v>
      </c>
      <c r="F34" s="31"/>
      <c r="G34" s="31"/>
      <c r="H34" s="151">
        <v>0.749</v>
      </c>
      <c r="I34" s="151">
        <v>0.75</v>
      </c>
      <c r="J34" s="151">
        <v>0.4</v>
      </c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15</v>
      </c>
      <c r="E35" s="30">
        <v>15</v>
      </c>
      <c r="F35" s="31"/>
      <c r="G35" s="31"/>
      <c r="H35" s="151">
        <v>0.259</v>
      </c>
      <c r="I35" s="151">
        <v>0.32</v>
      </c>
      <c r="J35" s="151">
        <v>0.32</v>
      </c>
      <c r="K35" s="32"/>
    </row>
    <row r="36" spans="1:11" s="33" customFormat="1" ht="11.25" customHeight="1">
      <c r="A36" s="35" t="s">
        <v>27</v>
      </c>
      <c r="B36" s="29"/>
      <c r="C36" s="30">
        <v>74</v>
      </c>
      <c r="D36" s="30">
        <v>74</v>
      </c>
      <c r="E36" s="30">
        <v>74</v>
      </c>
      <c r="F36" s="31"/>
      <c r="G36" s="31"/>
      <c r="H36" s="151">
        <v>1.776</v>
      </c>
      <c r="I36" s="151">
        <v>1.776</v>
      </c>
      <c r="J36" s="151">
        <v>1.776</v>
      </c>
      <c r="K36" s="32"/>
    </row>
    <row r="37" spans="1:11" s="42" customFormat="1" ht="11.25" customHeight="1">
      <c r="A37" s="36" t="s">
        <v>28</v>
      </c>
      <c r="B37" s="37"/>
      <c r="C37" s="38">
        <v>168</v>
      </c>
      <c r="D37" s="38">
        <v>179</v>
      </c>
      <c r="E37" s="38">
        <v>155</v>
      </c>
      <c r="F37" s="39">
        <v>86.59217877094972</v>
      </c>
      <c r="G37" s="40"/>
      <c r="H37" s="152">
        <v>4.546</v>
      </c>
      <c r="I37" s="153">
        <v>4.7459999999999996</v>
      </c>
      <c r="J37" s="153">
        <v>4.079</v>
      </c>
      <c r="K37" s="41">
        <v>85.94605983986516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68</v>
      </c>
      <c r="D39" s="38">
        <v>65</v>
      </c>
      <c r="E39" s="38">
        <v>60</v>
      </c>
      <c r="F39" s="39">
        <v>92.3076923076923</v>
      </c>
      <c r="G39" s="40"/>
      <c r="H39" s="152">
        <v>1.661</v>
      </c>
      <c r="I39" s="153">
        <v>1.6</v>
      </c>
      <c r="J39" s="153">
        <v>1.46</v>
      </c>
      <c r="K39" s="41">
        <v>91.25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2</v>
      </c>
      <c r="E43" s="30">
        <v>2</v>
      </c>
      <c r="F43" s="31"/>
      <c r="G43" s="31"/>
      <c r="H43" s="151">
        <v>0.015</v>
      </c>
      <c r="I43" s="151">
        <v>0.052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2</v>
      </c>
      <c r="F46" s="31"/>
      <c r="G46" s="31"/>
      <c r="H46" s="151">
        <v>0.03</v>
      </c>
      <c r="I46" s="151">
        <v>0.03</v>
      </c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4</v>
      </c>
      <c r="F50" s="39">
        <v>100</v>
      </c>
      <c r="G50" s="40"/>
      <c r="H50" s="152">
        <v>0.045</v>
      </c>
      <c r="I50" s="153">
        <v>0.08199999999999999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2">
        <v>0.062</v>
      </c>
      <c r="I52" s="153">
        <v>0.062</v>
      </c>
      <c r="J52" s="153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55</v>
      </c>
      <c r="D54" s="30">
        <v>12</v>
      </c>
      <c r="E54" s="30">
        <v>15</v>
      </c>
      <c r="F54" s="31"/>
      <c r="G54" s="31"/>
      <c r="H54" s="151">
        <v>1.375</v>
      </c>
      <c r="I54" s="151">
        <v>0.324</v>
      </c>
      <c r="J54" s="151">
        <v>0.36</v>
      </c>
      <c r="K54" s="32"/>
    </row>
    <row r="55" spans="1:11" s="33" customFormat="1" ht="11.25" customHeight="1">
      <c r="A55" s="35" t="s">
        <v>42</v>
      </c>
      <c r="B55" s="29"/>
      <c r="C55" s="30">
        <v>49</v>
      </c>
      <c r="D55" s="30">
        <v>28</v>
      </c>
      <c r="E55" s="30">
        <v>27</v>
      </c>
      <c r="F55" s="31"/>
      <c r="G55" s="31"/>
      <c r="H55" s="151">
        <v>1.568</v>
      </c>
      <c r="I55" s="151">
        <v>0.896</v>
      </c>
      <c r="J55" s="151">
        <v>0.864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51">
        <v>0.008</v>
      </c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4</v>
      </c>
      <c r="E58" s="30">
        <v>3</v>
      </c>
      <c r="F58" s="31"/>
      <c r="G58" s="31"/>
      <c r="H58" s="151">
        <v>0.189</v>
      </c>
      <c r="I58" s="151">
        <v>0.081</v>
      </c>
      <c r="J58" s="151">
        <v>0.075</v>
      </c>
      <c r="K58" s="32"/>
    </row>
    <row r="59" spans="1:11" s="42" customFormat="1" ht="11.25" customHeight="1">
      <c r="A59" s="36" t="s">
        <v>46</v>
      </c>
      <c r="B59" s="37"/>
      <c r="C59" s="38">
        <v>112</v>
      </c>
      <c r="D59" s="38">
        <v>45</v>
      </c>
      <c r="E59" s="38">
        <v>45</v>
      </c>
      <c r="F59" s="39">
        <v>100</v>
      </c>
      <c r="G59" s="40"/>
      <c r="H59" s="152">
        <v>3.14</v>
      </c>
      <c r="I59" s="153">
        <v>1.301</v>
      </c>
      <c r="J59" s="153">
        <v>1.299</v>
      </c>
      <c r="K59" s="41">
        <v>99.84627209838587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65</v>
      </c>
      <c r="F61" s="31"/>
      <c r="G61" s="31"/>
      <c r="H61" s="151">
        <v>4.095</v>
      </c>
      <c r="I61" s="151">
        <v>3.75</v>
      </c>
      <c r="J61" s="151">
        <v>3.1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70</v>
      </c>
      <c r="F62" s="31"/>
      <c r="G62" s="31"/>
      <c r="H62" s="151">
        <v>2.009</v>
      </c>
      <c r="I62" s="151">
        <v>2.009</v>
      </c>
      <c r="J62" s="151">
        <v>2.009</v>
      </c>
      <c r="K62" s="32"/>
    </row>
    <row r="63" spans="1:11" s="33" customFormat="1" ht="11.25" customHeight="1">
      <c r="A63" s="35" t="s">
        <v>49</v>
      </c>
      <c r="B63" s="29"/>
      <c r="C63" s="30">
        <v>117</v>
      </c>
      <c r="D63" s="30">
        <v>117</v>
      </c>
      <c r="E63" s="30">
        <v>117</v>
      </c>
      <c r="F63" s="31"/>
      <c r="G63" s="31"/>
      <c r="H63" s="151">
        <v>7.414</v>
      </c>
      <c r="I63" s="151">
        <v>7.071</v>
      </c>
      <c r="J63" s="151">
        <v>7.071</v>
      </c>
      <c r="K63" s="32"/>
    </row>
    <row r="64" spans="1:11" s="42" customFormat="1" ht="11.25" customHeight="1">
      <c r="A64" s="36" t="s">
        <v>50</v>
      </c>
      <c r="B64" s="37"/>
      <c r="C64" s="38">
        <v>262</v>
      </c>
      <c r="D64" s="38">
        <v>262</v>
      </c>
      <c r="E64" s="38">
        <v>252</v>
      </c>
      <c r="F64" s="39">
        <v>96.18320610687023</v>
      </c>
      <c r="G64" s="40"/>
      <c r="H64" s="152">
        <v>13.517999999999999</v>
      </c>
      <c r="I64" s="153">
        <v>12.83</v>
      </c>
      <c r="J64" s="153">
        <v>12.18</v>
      </c>
      <c r="K64" s="41">
        <v>94.93374902572097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36</v>
      </c>
      <c r="E66" s="38">
        <v>43</v>
      </c>
      <c r="F66" s="39">
        <v>119.44444444444444</v>
      </c>
      <c r="G66" s="40"/>
      <c r="H66" s="152">
        <v>1.911</v>
      </c>
      <c r="I66" s="153">
        <v>1.96</v>
      </c>
      <c r="J66" s="153">
        <v>2.06</v>
      </c>
      <c r="K66" s="41">
        <v>105.10204081632654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79</v>
      </c>
      <c r="D68" s="30">
        <v>65</v>
      </c>
      <c r="E68" s="30">
        <v>70</v>
      </c>
      <c r="F68" s="31"/>
      <c r="G68" s="31"/>
      <c r="H68" s="151">
        <v>5.688</v>
      </c>
      <c r="I68" s="151">
        <v>5.1</v>
      </c>
      <c r="J68" s="151">
        <v>5.2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>
        <v>79</v>
      </c>
      <c r="D70" s="38">
        <v>65</v>
      </c>
      <c r="E70" s="38">
        <v>70</v>
      </c>
      <c r="F70" s="39">
        <v>107.6923076923077</v>
      </c>
      <c r="G70" s="40"/>
      <c r="H70" s="152">
        <v>5.688</v>
      </c>
      <c r="I70" s="153">
        <v>5.1</v>
      </c>
      <c r="J70" s="153">
        <v>5.2</v>
      </c>
      <c r="K70" s="41">
        <v>101.9607843137255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2209</v>
      </c>
      <c r="D72" s="30">
        <v>2164</v>
      </c>
      <c r="E72" s="30">
        <v>2164</v>
      </c>
      <c r="F72" s="31"/>
      <c r="G72" s="31"/>
      <c r="H72" s="151">
        <v>181.13</v>
      </c>
      <c r="I72" s="151">
        <v>177.872</v>
      </c>
      <c r="J72" s="151">
        <v>190.614</v>
      </c>
      <c r="K72" s="32"/>
    </row>
    <row r="73" spans="1:11" s="33" customFormat="1" ht="11.25" customHeight="1">
      <c r="A73" s="35" t="s">
        <v>56</v>
      </c>
      <c r="B73" s="29"/>
      <c r="C73" s="30">
        <v>161</v>
      </c>
      <c r="D73" s="30">
        <v>161</v>
      </c>
      <c r="E73" s="30">
        <v>160</v>
      </c>
      <c r="F73" s="31"/>
      <c r="G73" s="31"/>
      <c r="H73" s="151">
        <v>4.505</v>
      </c>
      <c r="I73" s="151">
        <v>4.505</v>
      </c>
      <c r="J73" s="151">
        <v>1.05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10</v>
      </c>
      <c r="E74" s="30">
        <v>10</v>
      </c>
      <c r="F74" s="31"/>
      <c r="G74" s="31"/>
      <c r="H74" s="151">
        <v>0.11</v>
      </c>
      <c r="I74" s="151">
        <v>0.25</v>
      </c>
      <c r="J74" s="151">
        <v>0.25</v>
      </c>
      <c r="K74" s="32"/>
    </row>
    <row r="75" spans="1:11" s="33" customFormat="1" ht="11.25" customHeight="1">
      <c r="A75" s="35" t="s">
        <v>58</v>
      </c>
      <c r="B75" s="29"/>
      <c r="C75" s="30">
        <v>87</v>
      </c>
      <c r="D75" s="30">
        <v>88</v>
      </c>
      <c r="E75" s="30">
        <v>56</v>
      </c>
      <c r="F75" s="31"/>
      <c r="G75" s="31"/>
      <c r="H75" s="151">
        <v>3.706</v>
      </c>
      <c r="I75" s="151">
        <v>3.736</v>
      </c>
      <c r="J75" s="151">
        <v>2.378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51">
        <v>0.175</v>
      </c>
      <c r="I76" s="151">
        <v>0.175</v>
      </c>
      <c r="J76" s="151">
        <v>0.175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41</v>
      </c>
      <c r="E77" s="30">
        <v>41</v>
      </c>
      <c r="F77" s="31"/>
      <c r="G77" s="31"/>
      <c r="H77" s="151">
        <v>0.82</v>
      </c>
      <c r="I77" s="151">
        <v>0.82</v>
      </c>
      <c r="J77" s="151">
        <v>0.812</v>
      </c>
      <c r="K77" s="32"/>
    </row>
    <row r="78" spans="1:11" s="33" customFormat="1" ht="11.25" customHeight="1">
      <c r="A78" s="35" t="s">
        <v>61</v>
      </c>
      <c r="B78" s="29"/>
      <c r="C78" s="30">
        <v>136</v>
      </c>
      <c r="D78" s="30">
        <v>120</v>
      </c>
      <c r="E78" s="30">
        <v>135</v>
      </c>
      <c r="F78" s="31"/>
      <c r="G78" s="31"/>
      <c r="H78" s="151">
        <v>6.68</v>
      </c>
      <c r="I78" s="151">
        <v>5.894</v>
      </c>
      <c r="J78" s="151">
        <v>6.615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3</v>
      </c>
      <c r="E79" s="30">
        <v>10</v>
      </c>
      <c r="F79" s="31"/>
      <c r="G79" s="31"/>
      <c r="H79" s="151">
        <v>0.053</v>
      </c>
      <c r="I79" s="151">
        <v>0.032</v>
      </c>
      <c r="J79" s="151">
        <v>0.25</v>
      </c>
      <c r="K79" s="32"/>
    </row>
    <row r="80" spans="1:11" s="42" customFormat="1" ht="11.25" customHeight="1">
      <c r="A80" s="43" t="s">
        <v>63</v>
      </c>
      <c r="B80" s="37"/>
      <c r="C80" s="38">
        <v>2647</v>
      </c>
      <c r="D80" s="38">
        <v>2594</v>
      </c>
      <c r="E80" s="38">
        <v>2583</v>
      </c>
      <c r="F80" s="39">
        <v>99.57594448727833</v>
      </c>
      <c r="G80" s="40"/>
      <c r="H80" s="152">
        <v>197.179</v>
      </c>
      <c r="I80" s="153">
        <v>193.28400000000002</v>
      </c>
      <c r="J80" s="153">
        <v>202.14400000000006</v>
      </c>
      <c r="K80" s="41">
        <v>104.58392831274189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51">
        <v>1.685</v>
      </c>
      <c r="I82" s="151">
        <v>1.685</v>
      </c>
      <c r="J82" s="151">
        <v>1.685</v>
      </c>
      <c r="K82" s="32"/>
    </row>
    <row r="83" spans="1:11" s="33" customFormat="1" ht="11.25" customHeight="1">
      <c r="A83" s="35" t="s">
        <v>65</v>
      </c>
      <c r="B83" s="29"/>
      <c r="C83" s="30">
        <v>38</v>
      </c>
      <c r="D83" s="30">
        <v>38</v>
      </c>
      <c r="E83" s="30">
        <v>38</v>
      </c>
      <c r="F83" s="31"/>
      <c r="G83" s="31"/>
      <c r="H83" s="151">
        <v>2.346</v>
      </c>
      <c r="I83" s="151">
        <v>2.34</v>
      </c>
      <c r="J83" s="151">
        <v>2.34</v>
      </c>
      <c r="K83" s="32"/>
    </row>
    <row r="84" spans="1:11" s="42" customFormat="1" ht="11.25" customHeight="1">
      <c r="A84" s="36" t="s">
        <v>66</v>
      </c>
      <c r="B84" s="37"/>
      <c r="C84" s="38">
        <v>84</v>
      </c>
      <c r="D84" s="38">
        <v>84</v>
      </c>
      <c r="E84" s="38">
        <v>84</v>
      </c>
      <c r="F84" s="39">
        <v>100</v>
      </c>
      <c r="G84" s="40"/>
      <c r="H84" s="152">
        <v>4.031000000000001</v>
      </c>
      <c r="I84" s="153">
        <v>4.025</v>
      </c>
      <c r="J84" s="153">
        <v>4.025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3619</v>
      </c>
      <c r="D87" s="53">
        <v>3472</v>
      </c>
      <c r="E87" s="53">
        <v>3441</v>
      </c>
      <c r="F87" s="54">
        <f>IF(D87&gt;0,100*E87/D87,0)</f>
        <v>99.10714285714286</v>
      </c>
      <c r="G87" s="40"/>
      <c r="H87" s="156">
        <v>238.32500000000002</v>
      </c>
      <c r="I87" s="157">
        <v>231.21400000000003</v>
      </c>
      <c r="J87" s="157">
        <v>240.09000000000006</v>
      </c>
      <c r="K87" s="54">
        <f>IF(I87&gt;0,100*J87/I87,0)</f>
        <v>103.83886788862269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29</v>
      </c>
      <c r="E9" s="30">
        <v>29</v>
      </c>
      <c r="F9" s="31"/>
      <c r="G9" s="31"/>
      <c r="H9" s="151">
        <v>0.655</v>
      </c>
      <c r="I9" s="151">
        <v>0.655</v>
      </c>
      <c r="J9" s="151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51">
        <v>0.496</v>
      </c>
      <c r="I10" s="151">
        <v>0.496</v>
      </c>
      <c r="J10" s="151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51">
        <v>0.464</v>
      </c>
      <c r="I11" s="151">
        <v>0.463</v>
      </c>
      <c r="J11" s="151">
        <v>0.463</v>
      </c>
      <c r="K11" s="32"/>
    </row>
    <row r="12" spans="1:11" s="33" customFormat="1" ht="11.25" customHeight="1">
      <c r="A12" s="35" t="s">
        <v>10</v>
      </c>
      <c r="B12" s="29"/>
      <c r="C12" s="30">
        <v>50</v>
      </c>
      <c r="D12" s="30">
        <v>50</v>
      </c>
      <c r="E12" s="30">
        <v>50</v>
      </c>
      <c r="F12" s="31"/>
      <c r="G12" s="31"/>
      <c r="H12" s="151">
        <v>1.194</v>
      </c>
      <c r="I12" s="151">
        <v>1.194</v>
      </c>
      <c r="J12" s="151">
        <v>1.194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121</v>
      </c>
      <c r="E13" s="38">
        <v>121</v>
      </c>
      <c r="F13" s="39">
        <v>100</v>
      </c>
      <c r="G13" s="40"/>
      <c r="H13" s="152">
        <v>2.809</v>
      </c>
      <c r="I13" s="153">
        <v>2.808</v>
      </c>
      <c r="J13" s="153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2">
        <v>0.012</v>
      </c>
      <c r="I15" s="153">
        <v>0.012</v>
      </c>
      <c r="J15" s="153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17</v>
      </c>
      <c r="E19" s="30">
        <v>16</v>
      </c>
      <c r="F19" s="31"/>
      <c r="G19" s="31"/>
      <c r="H19" s="151">
        <v>0.88</v>
      </c>
      <c r="I19" s="151">
        <v>0.88</v>
      </c>
      <c r="J19" s="151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/>
      <c r="F20" s="31"/>
      <c r="G20" s="31"/>
      <c r="H20" s="151">
        <v>0.285</v>
      </c>
      <c r="I20" s="151">
        <v>0.285</v>
      </c>
      <c r="J20" s="151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/>
      <c r="F21" s="31"/>
      <c r="G21" s="31"/>
      <c r="H21" s="151">
        <v>0.156</v>
      </c>
      <c r="I21" s="151">
        <v>0.156</v>
      </c>
      <c r="J21" s="151"/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41</v>
      </c>
      <c r="E22" s="38"/>
      <c r="F22" s="39"/>
      <c r="G22" s="40"/>
      <c r="H22" s="152">
        <v>1.321</v>
      </c>
      <c r="I22" s="153">
        <v>1.321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15</v>
      </c>
      <c r="E24" s="38">
        <v>19</v>
      </c>
      <c r="F24" s="39">
        <v>126.66666666666667</v>
      </c>
      <c r="G24" s="40"/>
      <c r="H24" s="152">
        <v>2.267</v>
      </c>
      <c r="I24" s="153">
        <v>1.6</v>
      </c>
      <c r="J24" s="153">
        <v>1.9</v>
      </c>
      <c r="K24" s="41">
        <v>118.75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71</v>
      </c>
      <c r="D26" s="38">
        <v>80</v>
      </c>
      <c r="E26" s="38">
        <v>80</v>
      </c>
      <c r="F26" s="39">
        <v>100</v>
      </c>
      <c r="G26" s="40"/>
      <c r="H26" s="152">
        <v>4.629</v>
      </c>
      <c r="I26" s="153">
        <v>7.5</v>
      </c>
      <c r="J26" s="153">
        <v>7.5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51">
        <v>0.045</v>
      </c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2">
        <v>0.045</v>
      </c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69</v>
      </c>
      <c r="D33" s="30">
        <v>70</v>
      </c>
      <c r="E33" s="30">
        <v>70</v>
      </c>
      <c r="F33" s="31"/>
      <c r="G33" s="31"/>
      <c r="H33" s="151">
        <v>1.223</v>
      </c>
      <c r="I33" s="151">
        <v>1.2</v>
      </c>
      <c r="J33" s="151">
        <v>1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28</v>
      </c>
      <c r="E34" s="30"/>
      <c r="F34" s="31"/>
      <c r="G34" s="31"/>
      <c r="H34" s="151">
        <v>0.689</v>
      </c>
      <c r="I34" s="151">
        <v>0.69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4</v>
      </c>
      <c r="E35" s="30"/>
      <c r="F35" s="31"/>
      <c r="G35" s="31"/>
      <c r="H35" s="151">
        <v>0.38</v>
      </c>
      <c r="I35" s="151">
        <v>0.06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9</v>
      </c>
      <c r="F36" s="31"/>
      <c r="G36" s="31"/>
      <c r="H36" s="151">
        <v>0.162</v>
      </c>
      <c r="I36" s="151">
        <v>0.162</v>
      </c>
      <c r="J36" s="151">
        <v>0.162</v>
      </c>
      <c r="K36" s="32"/>
    </row>
    <row r="37" spans="1:11" s="42" customFormat="1" ht="11.25" customHeight="1">
      <c r="A37" s="36" t="s">
        <v>28</v>
      </c>
      <c r="B37" s="37"/>
      <c r="C37" s="38">
        <v>131</v>
      </c>
      <c r="D37" s="38">
        <v>111</v>
      </c>
      <c r="E37" s="38"/>
      <c r="F37" s="39"/>
      <c r="G37" s="40"/>
      <c r="H37" s="152">
        <v>2.4539999999999997</v>
      </c>
      <c r="I37" s="153">
        <v>2.112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43</v>
      </c>
      <c r="D39" s="38">
        <v>40</v>
      </c>
      <c r="E39" s="38">
        <v>38</v>
      </c>
      <c r="F39" s="39">
        <v>95</v>
      </c>
      <c r="G39" s="40"/>
      <c r="H39" s="152">
        <v>0.737</v>
      </c>
      <c r="I39" s="153">
        <v>0.65</v>
      </c>
      <c r="J39" s="153">
        <v>0.65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152</v>
      </c>
      <c r="D41" s="30">
        <v>110</v>
      </c>
      <c r="E41" s="30"/>
      <c r="F41" s="31"/>
      <c r="G41" s="31"/>
      <c r="H41" s="151">
        <v>11.02</v>
      </c>
      <c r="I41" s="151">
        <v>8.847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8</v>
      </c>
      <c r="E42" s="30"/>
      <c r="F42" s="31"/>
      <c r="G42" s="31"/>
      <c r="H42" s="151">
        <v>0.675</v>
      </c>
      <c r="I42" s="151">
        <v>0.6</v>
      </c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>
        <v>9</v>
      </c>
      <c r="E43" s="30"/>
      <c r="F43" s="31"/>
      <c r="G43" s="31"/>
      <c r="H43" s="151"/>
      <c r="I43" s="151">
        <v>0.65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>
        <v>19</v>
      </c>
      <c r="D45" s="30">
        <v>5</v>
      </c>
      <c r="E45" s="30"/>
      <c r="F45" s="31"/>
      <c r="G45" s="31"/>
      <c r="H45" s="151">
        <v>1.14</v>
      </c>
      <c r="I45" s="151">
        <v>0.11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1076</v>
      </c>
      <c r="D46" s="30">
        <v>1050</v>
      </c>
      <c r="E46" s="30"/>
      <c r="F46" s="31"/>
      <c r="G46" s="31"/>
      <c r="H46" s="151">
        <v>73.168</v>
      </c>
      <c r="I46" s="151">
        <v>66.213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51</v>
      </c>
      <c r="D47" s="30">
        <v>45</v>
      </c>
      <c r="E47" s="30"/>
      <c r="F47" s="31"/>
      <c r="G47" s="31"/>
      <c r="H47" s="151">
        <v>4.08</v>
      </c>
      <c r="I47" s="151">
        <v>3.15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1116</v>
      </c>
      <c r="D48" s="30">
        <v>1249</v>
      </c>
      <c r="E48" s="30"/>
      <c r="F48" s="31"/>
      <c r="G48" s="31"/>
      <c r="H48" s="151">
        <v>83.7</v>
      </c>
      <c r="I48" s="151">
        <v>94.5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157</v>
      </c>
      <c r="D49" s="30">
        <v>177</v>
      </c>
      <c r="E49" s="30"/>
      <c r="F49" s="31"/>
      <c r="G49" s="31"/>
      <c r="H49" s="151">
        <v>10.205</v>
      </c>
      <c r="I49" s="151">
        <v>11.505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2580</v>
      </c>
      <c r="D50" s="38">
        <v>2653</v>
      </c>
      <c r="E50" s="38"/>
      <c r="F50" s="39"/>
      <c r="G50" s="40"/>
      <c r="H50" s="152">
        <v>183.98800000000003</v>
      </c>
      <c r="I50" s="153">
        <v>185.575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44</v>
      </c>
      <c r="D52" s="38">
        <v>44</v>
      </c>
      <c r="E52" s="38">
        <v>44</v>
      </c>
      <c r="F52" s="39">
        <v>100</v>
      </c>
      <c r="G52" s="40"/>
      <c r="H52" s="152">
        <v>1.408</v>
      </c>
      <c r="I52" s="153">
        <v>1.408</v>
      </c>
      <c r="J52" s="153">
        <v>1.408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292</v>
      </c>
      <c r="D54" s="30">
        <v>217</v>
      </c>
      <c r="E54" s="30">
        <v>220</v>
      </c>
      <c r="F54" s="31"/>
      <c r="G54" s="31"/>
      <c r="H54" s="151">
        <v>16.936</v>
      </c>
      <c r="I54" s="151">
        <v>11.935</v>
      </c>
      <c r="J54" s="151">
        <v>11.66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2</v>
      </c>
      <c r="F55" s="31"/>
      <c r="G55" s="31"/>
      <c r="H55" s="151">
        <v>0.08</v>
      </c>
      <c r="I55" s="151">
        <v>0.08</v>
      </c>
      <c r="J55" s="151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51"/>
      <c r="I56" s="151">
        <v>0.006</v>
      </c>
      <c r="J56" s="151">
        <v>0.004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/>
      <c r="F57" s="31"/>
      <c r="G57" s="31"/>
      <c r="H57" s="151">
        <v>0.135</v>
      </c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>
        <v>89</v>
      </c>
      <c r="D58" s="30">
        <v>82</v>
      </c>
      <c r="E58" s="30">
        <v>82</v>
      </c>
      <c r="F58" s="31"/>
      <c r="G58" s="31"/>
      <c r="H58" s="151">
        <v>6.586</v>
      </c>
      <c r="I58" s="151">
        <v>5.33</v>
      </c>
      <c r="J58" s="151">
        <v>5.525</v>
      </c>
      <c r="K58" s="32"/>
    </row>
    <row r="59" spans="1:11" s="42" customFormat="1" ht="11.25" customHeight="1">
      <c r="A59" s="36" t="s">
        <v>46</v>
      </c>
      <c r="B59" s="37"/>
      <c r="C59" s="38">
        <v>386</v>
      </c>
      <c r="D59" s="38">
        <v>305</v>
      </c>
      <c r="E59" s="38">
        <v>305</v>
      </c>
      <c r="F59" s="39">
        <v>100</v>
      </c>
      <c r="G59" s="40"/>
      <c r="H59" s="152">
        <v>23.737000000000002</v>
      </c>
      <c r="I59" s="153">
        <v>17.351</v>
      </c>
      <c r="J59" s="153">
        <v>17.269</v>
      </c>
      <c r="K59" s="41">
        <v>99.52740476053253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51">
        <v>8.26</v>
      </c>
      <c r="I61" s="151">
        <v>8.7</v>
      </c>
      <c r="J61" s="151">
        <v>8.4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6</v>
      </c>
      <c r="F62" s="31"/>
      <c r="G62" s="31"/>
      <c r="H62" s="151">
        <v>0.214</v>
      </c>
      <c r="I62" s="151">
        <v>0.15</v>
      </c>
      <c r="J62" s="151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51">
        <v>0.25</v>
      </c>
      <c r="I63" s="151">
        <v>0.25</v>
      </c>
      <c r="J63" s="151">
        <v>0.25</v>
      </c>
      <c r="K63" s="32"/>
    </row>
    <row r="64" spans="1:11" s="42" customFormat="1" ht="11.25" customHeight="1">
      <c r="A64" s="36" t="s">
        <v>50</v>
      </c>
      <c r="B64" s="37"/>
      <c r="C64" s="38">
        <v>154</v>
      </c>
      <c r="D64" s="38">
        <v>164</v>
      </c>
      <c r="E64" s="38">
        <v>161</v>
      </c>
      <c r="F64" s="39">
        <v>98.17073170731707</v>
      </c>
      <c r="G64" s="40"/>
      <c r="H64" s="152">
        <v>8.724</v>
      </c>
      <c r="I64" s="153">
        <v>9.1</v>
      </c>
      <c r="J64" s="153">
        <v>8.8</v>
      </c>
      <c r="K64" s="41">
        <v>96.70329670329672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32</v>
      </c>
      <c r="D66" s="38">
        <v>35</v>
      </c>
      <c r="E66" s="38">
        <v>14</v>
      </c>
      <c r="F66" s="39">
        <v>40</v>
      </c>
      <c r="G66" s="40"/>
      <c r="H66" s="152">
        <v>1.264</v>
      </c>
      <c r="I66" s="153">
        <v>0.592</v>
      </c>
      <c r="J66" s="153">
        <v>0.777</v>
      </c>
      <c r="K66" s="41">
        <v>131.25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51">
        <v>114.26</v>
      </c>
      <c r="I73" s="151">
        <v>114.26</v>
      </c>
      <c r="J73" s="151">
        <v>116.51</v>
      </c>
      <c r="K73" s="32"/>
    </row>
    <row r="74" spans="1:11" s="33" customFormat="1" ht="11.25" customHeight="1">
      <c r="A74" s="35" t="s">
        <v>57</v>
      </c>
      <c r="B74" s="29"/>
      <c r="C74" s="30">
        <v>37</v>
      </c>
      <c r="D74" s="30">
        <v>56</v>
      </c>
      <c r="E74" s="30">
        <v>56</v>
      </c>
      <c r="F74" s="31"/>
      <c r="G74" s="31"/>
      <c r="H74" s="151">
        <v>1.295</v>
      </c>
      <c r="I74" s="151">
        <v>1.904</v>
      </c>
      <c r="J74" s="151">
        <v>1.904</v>
      </c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3</v>
      </c>
      <c r="F75" s="31"/>
      <c r="G75" s="31"/>
      <c r="H75" s="151">
        <v>0.102</v>
      </c>
      <c r="I75" s="151">
        <v>0.102</v>
      </c>
      <c r="J75" s="151">
        <v>0.102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42</v>
      </c>
      <c r="F76" s="31"/>
      <c r="G76" s="31"/>
      <c r="H76" s="151">
        <v>2.053</v>
      </c>
      <c r="I76" s="151">
        <v>2.053</v>
      </c>
      <c r="J76" s="151">
        <v>2.053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51">
        <v>0.025</v>
      </c>
      <c r="I77" s="151">
        <v>0.025</v>
      </c>
      <c r="J77" s="151">
        <v>0.075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70</v>
      </c>
      <c r="E78" s="30">
        <v>70</v>
      </c>
      <c r="F78" s="31"/>
      <c r="G78" s="31"/>
      <c r="H78" s="151">
        <v>2.051</v>
      </c>
      <c r="I78" s="151">
        <v>2.17</v>
      </c>
      <c r="J78" s="151">
        <v>2.03</v>
      </c>
      <c r="K78" s="32"/>
    </row>
    <row r="79" spans="1:11" s="33" customFormat="1" ht="11.25" customHeight="1">
      <c r="A79" s="35" t="s">
        <v>62</v>
      </c>
      <c r="B79" s="29"/>
      <c r="C79" s="30">
        <v>503</v>
      </c>
      <c r="D79" s="30">
        <v>503</v>
      </c>
      <c r="E79" s="30">
        <v>650</v>
      </c>
      <c r="F79" s="31"/>
      <c r="G79" s="31"/>
      <c r="H79" s="151">
        <v>21.73</v>
      </c>
      <c r="I79" s="151">
        <v>28.125</v>
      </c>
      <c r="J79" s="151">
        <v>35.75</v>
      </c>
      <c r="K79" s="32"/>
    </row>
    <row r="80" spans="1:11" s="42" customFormat="1" ht="11.25" customHeight="1">
      <c r="A80" s="43" t="s">
        <v>63</v>
      </c>
      <c r="B80" s="37"/>
      <c r="C80" s="38">
        <v>2687</v>
      </c>
      <c r="D80" s="38">
        <v>2706</v>
      </c>
      <c r="E80" s="38">
        <v>2893</v>
      </c>
      <c r="F80" s="39">
        <v>106.91056910569105</v>
      </c>
      <c r="G80" s="40"/>
      <c r="H80" s="152">
        <v>141.51600000000002</v>
      </c>
      <c r="I80" s="153">
        <v>148.639</v>
      </c>
      <c r="J80" s="153">
        <v>158.424</v>
      </c>
      <c r="K80" s="41">
        <v>106.58306366431421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102</v>
      </c>
      <c r="F82" s="31"/>
      <c r="G82" s="31"/>
      <c r="H82" s="151">
        <v>3.577</v>
      </c>
      <c r="I82" s="151">
        <v>3.577</v>
      </c>
      <c r="J82" s="151">
        <v>3.577</v>
      </c>
      <c r="K82" s="32"/>
    </row>
    <row r="83" spans="1:11" s="33" customFormat="1" ht="11.25" customHeight="1">
      <c r="A83" s="35" t="s">
        <v>65</v>
      </c>
      <c r="B83" s="29"/>
      <c r="C83" s="30">
        <v>131</v>
      </c>
      <c r="D83" s="30">
        <v>130</v>
      </c>
      <c r="E83" s="30">
        <v>130</v>
      </c>
      <c r="F83" s="31"/>
      <c r="G83" s="31"/>
      <c r="H83" s="151">
        <v>3.939</v>
      </c>
      <c r="I83" s="151">
        <v>4</v>
      </c>
      <c r="J83" s="151">
        <v>4</v>
      </c>
      <c r="K83" s="32"/>
    </row>
    <row r="84" spans="1:11" s="42" customFormat="1" ht="11.25" customHeight="1">
      <c r="A84" s="36" t="s">
        <v>66</v>
      </c>
      <c r="B84" s="37"/>
      <c r="C84" s="38">
        <v>233</v>
      </c>
      <c r="D84" s="38">
        <v>232</v>
      </c>
      <c r="E84" s="38">
        <v>232</v>
      </c>
      <c r="F84" s="39">
        <v>100</v>
      </c>
      <c r="G84" s="40"/>
      <c r="H84" s="152">
        <v>7.516</v>
      </c>
      <c r="I84" s="153">
        <v>7.577</v>
      </c>
      <c r="J84" s="153">
        <v>7.577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6550</v>
      </c>
      <c r="D87" s="53">
        <v>6548</v>
      </c>
      <c r="E87" s="53"/>
      <c r="F87" s="54"/>
      <c r="G87" s="40"/>
      <c r="H87" s="156">
        <v>382.4270000000001</v>
      </c>
      <c r="I87" s="157">
        <v>386.245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120</v>
      </c>
      <c r="I36" s="151">
        <v>62.251</v>
      </c>
      <c r="J36" s="151">
        <v>67.659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120</v>
      </c>
      <c r="I37" s="153">
        <v>62.251</v>
      </c>
      <c r="J37" s="153">
        <v>67.659</v>
      </c>
      <c r="K37" s="41">
        <v>108.68741064400574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0.79</v>
      </c>
      <c r="I39" s="153">
        <v>0.685</v>
      </c>
      <c r="J39" s="153">
        <v>0.615</v>
      </c>
      <c r="K39" s="41">
        <v>89.7810218978102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38.987</v>
      </c>
      <c r="I61" s="151">
        <v>55.722</v>
      </c>
      <c r="J61" s="151">
        <v>34.686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423.409</v>
      </c>
      <c r="I62" s="151">
        <v>601.336</v>
      </c>
      <c r="J62" s="151">
        <v>365.099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398.125</v>
      </c>
      <c r="I63" s="151">
        <v>522.295</v>
      </c>
      <c r="J63" s="151">
        <v>271.04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860.521</v>
      </c>
      <c r="I64" s="153">
        <v>1179.353</v>
      </c>
      <c r="J64" s="153">
        <v>670.825</v>
      </c>
      <c r="K64" s="41">
        <v>56.880764283467286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82</v>
      </c>
      <c r="I66" s="153">
        <v>82</v>
      </c>
      <c r="J66" s="153">
        <v>68.667</v>
      </c>
      <c r="K66" s="41">
        <v>83.74024390243902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>
        <v>0.07</v>
      </c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>
        <v>0.07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17.953</v>
      </c>
      <c r="I72" s="151">
        <v>27.152</v>
      </c>
      <c r="J72" s="151">
        <v>36.106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1.669</v>
      </c>
      <c r="I73" s="151">
        <v>2.781</v>
      </c>
      <c r="J73" s="151">
        <v>0.723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2.893</v>
      </c>
      <c r="I74" s="151">
        <v>6.577</v>
      </c>
      <c r="J74" s="151">
        <v>0.682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0.263</v>
      </c>
      <c r="I75" s="151">
        <v>0.327</v>
      </c>
      <c r="J75" s="151">
        <v>0.376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123.317</v>
      </c>
      <c r="I76" s="151">
        <v>117.327</v>
      </c>
      <c r="J76" s="151">
        <v>71.214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24.754</v>
      </c>
      <c r="I78" s="151">
        <v>23.393</v>
      </c>
      <c r="J78" s="151">
        <v>20.798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38.147</v>
      </c>
      <c r="I79" s="151">
        <v>31.423</v>
      </c>
      <c r="J79" s="151">
        <v>6.518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208.99599999999998</v>
      </c>
      <c r="I80" s="153">
        <v>208.98</v>
      </c>
      <c r="J80" s="153">
        <v>136.417</v>
      </c>
      <c r="K80" s="41">
        <v>65.27753852043259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0.186</v>
      </c>
      <c r="I82" s="151">
        <v>0.188</v>
      </c>
      <c r="J82" s="151">
        <v>0.195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0.075</v>
      </c>
      <c r="I83" s="151">
        <v>0.075</v>
      </c>
      <c r="J83" s="151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0.261</v>
      </c>
      <c r="I84" s="153">
        <v>0.263</v>
      </c>
      <c r="J84" s="153">
        <v>0.27</v>
      </c>
      <c r="K84" s="41">
        <v>102.6615969581749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1272.5679999999998</v>
      </c>
      <c r="I87" s="157">
        <v>1533.6019999999999</v>
      </c>
      <c r="J87" s="157">
        <v>944.4530000000001</v>
      </c>
      <c r="K87" s="54">
        <f>IF(I87&gt;0,100*J87/I87,0)</f>
        <v>61.58397028694538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0.018</v>
      </c>
      <c r="I33" s="151">
        <v>0.018</v>
      </c>
      <c r="J33" s="151">
        <v>0.018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5.188</v>
      </c>
      <c r="I36" s="151">
        <v>4.239</v>
      </c>
      <c r="J36" s="151">
        <v>3.846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5.2059999999999995</v>
      </c>
      <c r="I37" s="153">
        <v>4.257</v>
      </c>
      <c r="J37" s="153">
        <v>3.864</v>
      </c>
      <c r="K37" s="41">
        <v>90.76814658210007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0.325</v>
      </c>
      <c r="I39" s="153">
        <v>0.27</v>
      </c>
      <c r="J39" s="153">
        <v>0.24</v>
      </c>
      <c r="K39" s="41">
        <v>88.88888888888889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66.221</v>
      </c>
      <c r="I61" s="151">
        <v>84.962</v>
      </c>
      <c r="J61" s="151">
        <v>77.675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78.075</v>
      </c>
      <c r="I62" s="151">
        <v>77.124</v>
      </c>
      <c r="J62" s="151">
        <v>69.638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231.815</v>
      </c>
      <c r="I63" s="151">
        <v>249.655</v>
      </c>
      <c r="J63" s="151">
        <v>206.634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376.111</v>
      </c>
      <c r="I64" s="153">
        <v>411.741</v>
      </c>
      <c r="J64" s="153">
        <v>353.947</v>
      </c>
      <c r="K64" s="41">
        <v>85.9635061847132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40.5</v>
      </c>
      <c r="I66" s="153">
        <v>40.5</v>
      </c>
      <c r="J66" s="153">
        <v>46.28</v>
      </c>
      <c r="K66" s="41">
        <v>114.27160493827161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>
        <v>0.07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10.657</v>
      </c>
      <c r="I72" s="151">
        <v>18.696</v>
      </c>
      <c r="J72" s="151">
        <v>34.962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2.892</v>
      </c>
      <c r="I73" s="151">
        <v>4.532</v>
      </c>
      <c r="J73" s="151">
        <v>1.301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3.769</v>
      </c>
      <c r="I74" s="151">
        <v>3.769</v>
      </c>
      <c r="J74" s="151">
        <v>5.26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0.061</v>
      </c>
      <c r="I75" s="151">
        <v>0.065</v>
      </c>
      <c r="J75" s="151">
        <v>0.064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99.224</v>
      </c>
      <c r="I76" s="151">
        <v>143.723</v>
      </c>
      <c r="J76" s="151">
        <v>187.039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1.92</v>
      </c>
      <c r="I78" s="151">
        <v>1.865</v>
      </c>
      <c r="J78" s="151">
        <v>1.4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26.289</v>
      </c>
      <c r="I79" s="151">
        <v>16.315</v>
      </c>
      <c r="J79" s="151">
        <v>79.662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144.812</v>
      </c>
      <c r="I80" s="153">
        <v>188.96500000000003</v>
      </c>
      <c r="J80" s="153">
        <v>309.688</v>
      </c>
      <c r="K80" s="41">
        <v>163.88643399571347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0.248</v>
      </c>
      <c r="I82" s="151">
        <v>0.257</v>
      </c>
      <c r="J82" s="151">
        <v>0.257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0.12</v>
      </c>
      <c r="I83" s="151">
        <v>0.12</v>
      </c>
      <c r="J83" s="151">
        <v>0.132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0.368</v>
      </c>
      <c r="I84" s="153">
        <v>0.377</v>
      </c>
      <c r="J84" s="153">
        <v>0.389</v>
      </c>
      <c r="K84" s="41">
        <v>103.18302387267904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567.322</v>
      </c>
      <c r="I87" s="157">
        <v>646.1099999999999</v>
      </c>
      <c r="J87" s="157">
        <v>714.478</v>
      </c>
      <c r="K87" s="54">
        <f>IF(I87&gt;0,100*J87/I87,0)</f>
        <v>110.58147993375741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>
        <v>2.516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>
        <v>2.516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/>
      <c r="I28" s="151"/>
      <c r="J28" s="151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/>
      <c r="I29" s="151"/>
      <c r="J29" s="151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/>
      <c r="I30" s="151"/>
      <c r="J30" s="151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/>
      <c r="I31" s="153"/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/>
      <c r="I33" s="151"/>
      <c r="J33" s="151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/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/>
      <c r="I35" s="151"/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0.042</v>
      </c>
      <c r="I36" s="151">
        <v>0.012</v>
      </c>
      <c r="J36" s="151">
        <v>0.012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0.042</v>
      </c>
      <c r="I37" s="153">
        <v>0.012</v>
      </c>
      <c r="J37" s="153">
        <v>0.012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0.094</v>
      </c>
      <c r="I39" s="153">
        <v>0.075</v>
      </c>
      <c r="J39" s="153">
        <v>0.06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/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/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/>
      <c r="I45" s="151"/>
      <c r="J45" s="151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/>
      <c r="I48" s="151"/>
      <c r="J48" s="151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/>
      <c r="I49" s="151"/>
      <c r="J49" s="151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/>
      <c r="I50" s="153"/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/>
      <c r="I52" s="153"/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/>
      <c r="I54" s="151"/>
      <c r="J54" s="151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/>
      <c r="I55" s="151"/>
      <c r="J55" s="151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/>
      <c r="I56" s="151"/>
      <c r="J56" s="151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/>
      <c r="I57" s="151"/>
      <c r="J57" s="151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/>
      <c r="I58" s="151"/>
      <c r="J58" s="151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/>
      <c r="I59" s="153"/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1.35</v>
      </c>
      <c r="I61" s="151">
        <v>1.085</v>
      </c>
      <c r="J61" s="151">
        <v>1.52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0.06</v>
      </c>
      <c r="I62" s="151">
        <v>0.081</v>
      </c>
      <c r="J62" s="151">
        <v>0.165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0.615</v>
      </c>
      <c r="I63" s="151">
        <v>1.408</v>
      </c>
      <c r="J63" s="151">
        <v>1.487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2.0250000000000004</v>
      </c>
      <c r="I64" s="153">
        <v>2.574</v>
      </c>
      <c r="J64" s="153">
        <v>3.172</v>
      </c>
      <c r="K64" s="41">
        <v>123.23232323232324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0.014</v>
      </c>
      <c r="I66" s="153">
        <v>0.028</v>
      </c>
      <c r="J66" s="153">
        <v>0.07</v>
      </c>
      <c r="K66" s="41">
        <v>250.00000000000003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0.048</v>
      </c>
      <c r="I72" s="151">
        <v>0.044</v>
      </c>
      <c r="J72" s="151">
        <v>0.049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4.326</v>
      </c>
      <c r="I73" s="151">
        <v>4.326</v>
      </c>
      <c r="J73" s="151">
        <v>4.325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/>
      <c r="I74" s="151"/>
      <c r="J74" s="151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30.085</v>
      </c>
      <c r="I75" s="151">
        <v>27.589</v>
      </c>
      <c r="J75" s="151">
        <v>30.375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0.438</v>
      </c>
      <c r="I76" s="151">
        <v>0.44</v>
      </c>
      <c r="J76" s="151">
        <v>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/>
      <c r="I77" s="151"/>
      <c r="J77" s="151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44.863</v>
      </c>
      <c r="I78" s="151">
        <v>45.624</v>
      </c>
      <c r="J78" s="151">
        <v>44.5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/>
      <c r="I79" s="151"/>
      <c r="J79" s="151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79.76</v>
      </c>
      <c r="I80" s="153">
        <v>78.023</v>
      </c>
      <c r="J80" s="153">
        <v>81.249</v>
      </c>
      <c r="K80" s="41">
        <v>104.1346782359048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1.732</v>
      </c>
      <c r="I82" s="151">
        <v>1.743</v>
      </c>
      <c r="J82" s="151">
        <v>1.743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9.269</v>
      </c>
      <c r="I83" s="151">
        <v>7.137</v>
      </c>
      <c r="J83" s="151">
        <v>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11.001</v>
      </c>
      <c r="I84" s="153">
        <v>8.879999999999999</v>
      </c>
      <c r="J84" s="153">
        <v>9.743</v>
      </c>
      <c r="K84" s="41">
        <v>109.71846846846849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92.936</v>
      </c>
      <c r="I87" s="157">
        <v>89.59199999999998</v>
      </c>
      <c r="J87" s="157">
        <v>96.82199999999999</v>
      </c>
      <c r="K87" s="54">
        <f>IF(I87&gt;0,100*J87/I87,0)</f>
        <v>108.06991695687115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0.005</v>
      </c>
      <c r="I10" s="151">
        <v>0.098</v>
      </c>
      <c r="J10" s="151">
        <v>0.12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0.005</v>
      </c>
      <c r="I11" s="151">
        <v>0.02</v>
      </c>
      <c r="J11" s="151">
        <v>0.025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0.012</v>
      </c>
      <c r="I12" s="151">
        <v>0.04</v>
      </c>
      <c r="J12" s="151">
        <v>0.045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0.022</v>
      </c>
      <c r="I13" s="153">
        <v>0.158</v>
      </c>
      <c r="J13" s="153">
        <v>0.19</v>
      </c>
      <c r="K13" s="41">
        <v>120.25316455696202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0.118</v>
      </c>
      <c r="I19" s="151">
        <v>0.345</v>
      </c>
      <c r="J19" s="151">
        <v>0.311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0.118</v>
      </c>
      <c r="I22" s="153">
        <v>0.345</v>
      </c>
      <c r="J22" s="153">
        <v>0.311</v>
      </c>
      <c r="K22" s="41">
        <v>90.14492753623189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26.871</v>
      </c>
      <c r="I24" s="153">
        <v>27.072</v>
      </c>
      <c r="J24" s="153">
        <v>21.367</v>
      </c>
      <c r="K24" s="41">
        <v>78.92656619385345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14.551</v>
      </c>
      <c r="I26" s="153">
        <v>14.697</v>
      </c>
      <c r="J26" s="153">
        <v>11.8</v>
      </c>
      <c r="K26" s="41">
        <v>80.28849425052732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12.766</v>
      </c>
      <c r="I28" s="151">
        <v>10.587</v>
      </c>
      <c r="J28" s="151">
        <v>10.375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26.52</v>
      </c>
      <c r="I29" s="151">
        <v>14.49</v>
      </c>
      <c r="J29" s="151">
        <v>19.622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35.391</v>
      </c>
      <c r="I30" s="151">
        <v>31.296</v>
      </c>
      <c r="J30" s="151">
        <v>26.5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74.67699999999999</v>
      </c>
      <c r="I31" s="153">
        <v>56.373</v>
      </c>
      <c r="J31" s="153">
        <v>56.497</v>
      </c>
      <c r="K31" s="41">
        <v>100.21996345768365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4.299</v>
      </c>
      <c r="I33" s="151">
        <v>3.128</v>
      </c>
      <c r="J33" s="151">
        <v>3.6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3.541</v>
      </c>
      <c r="I34" s="151">
        <v>3.8</v>
      </c>
      <c r="J34" s="151">
        <v>3.6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52.725</v>
      </c>
      <c r="I35" s="151">
        <v>47.3</v>
      </c>
      <c r="J35" s="151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108.726</v>
      </c>
      <c r="I36" s="151">
        <v>69.474</v>
      </c>
      <c r="J36" s="151">
        <v>104.521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169.291</v>
      </c>
      <c r="I37" s="153">
        <v>123.702</v>
      </c>
      <c r="J37" s="153">
        <v>161.721</v>
      </c>
      <c r="K37" s="41">
        <v>130.73434544308097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6.018</v>
      </c>
      <c r="I39" s="153">
        <v>2.82</v>
      </c>
      <c r="J39" s="153">
        <v>4.4</v>
      </c>
      <c r="K39" s="41">
        <v>156.02836879432627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9.59</v>
      </c>
      <c r="I41" s="151">
        <v>4.311</v>
      </c>
      <c r="J41" s="151">
        <v>5.155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>
        <v>0.006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>
        <v>0.01</v>
      </c>
      <c r="J43" s="151">
        <v>0.001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1.9</v>
      </c>
      <c r="I45" s="151">
        <v>1.799</v>
      </c>
      <c r="J45" s="151">
        <v>1.966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1.1</v>
      </c>
      <c r="I48" s="151">
        <v>1.75</v>
      </c>
      <c r="J48" s="151">
        <v>2.71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0.2</v>
      </c>
      <c r="I49" s="151">
        <v>0.465</v>
      </c>
      <c r="J49" s="151">
        <v>0.32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12.79</v>
      </c>
      <c r="I50" s="153">
        <v>8.334999999999999</v>
      </c>
      <c r="J50" s="153">
        <v>10.158000000000001</v>
      </c>
      <c r="K50" s="41">
        <v>121.87162567486506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19.65</v>
      </c>
      <c r="I52" s="153">
        <v>19.65</v>
      </c>
      <c r="J52" s="153">
        <v>14.301</v>
      </c>
      <c r="K52" s="41">
        <v>72.77862595419847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48.49</v>
      </c>
      <c r="I54" s="151">
        <v>68.837</v>
      </c>
      <c r="J54" s="151">
        <v>52.065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209.838</v>
      </c>
      <c r="I55" s="151">
        <v>410.375</v>
      </c>
      <c r="J55" s="151">
        <v>149.76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20.564</v>
      </c>
      <c r="I56" s="151">
        <v>51.045</v>
      </c>
      <c r="J56" s="151">
        <v>17.865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5.68</v>
      </c>
      <c r="I57" s="151">
        <v>16.702</v>
      </c>
      <c r="J57" s="151">
        <v>5.629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174.855</v>
      </c>
      <c r="I58" s="151">
        <v>317.987</v>
      </c>
      <c r="J58" s="151">
        <v>80.287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459.427</v>
      </c>
      <c r="I59" s="153">
        <v>864.9459999999999</v>
      </c>
      <c r="J59" s="153">
        <v>305.606</v>
      </c>
      <c r="K59" s="41">
        <v>35.332379131182755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61.6</v>
      </c>
      <c r="I61" s="151">
        <v>46.1</v>
      </c>
      <c r="J61" s="151">
        <v>43.4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54.2</v>
      </c>
      <c r="I62" s="151">
        <v>9.884</v>
      </c>
      <c r="J62" s="151">
        <v>40.8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47.469</v>
      </c>
      <c r="I63" s="151">
        <v>36.591</v>
      </c>
      <c r="J63" s="151">
        <v>34.963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163.269</v>
      </c>
      <c r="I64" s="153">
        <v>92.575</v>
      </c>
      <c r="J64" s="153">
        <v>119.16299999999998</v>
      </c>
      <c r="K64" s="41">
        <v>128.7204968944099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63.7</v>
      </c>
      <c r="I66" s="153">
        <v>67.378</v>
      </c>
      <c r="J66" s="153">
        <v>55.247</v>
      </c>
      <c r="K66" s="41">
        <v>81.9956068746475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314.5</v>
      </c>
      <c r="I68" s="151">
        <v>378</v>
      </c>
      <c r="J68" s="151">
        <v>317.5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85.5</v>
      </c>
      <c r="I69" s="151">
        <v>58</v>
      </c>
      <c r="J69" s="151">
        <v>82.9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400</v>
      </c>
      <c r="I70" s="153">
        <v>436</v>
      </c>
      <c r="J70" s="153">
        <v>400.4</v>
      </c>
      <c r="K70" s="41">
        <v>91.8348623853211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89.914</v>
      </c>
      <c r="I72" s="151">
        <v>65.871</v>
      </c>
      <c r="J72" s="151">
        <v>77.541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51.405</v>
      </c>
      <c r="I73" s="151">
        <v>73.1</v>
      </c>
      <c r="J73" s="151">
        <v>48.03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1260.2</v>
      </c>
      <c r="I74" s="151">
        <v>1946.254</v>
      </c>
      <c r="J74" s="151">
        <v>1150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381</v>
      </c>
      <c r="I75" s="151">
        <v>745.21</v>
      </c>
      <c r="J75" s="151">
        <v>510.03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43.295</v>
      </c>
      <c r="I76" s="151">
        <v>55.533</v>
      </c>
      <c r="J76" s="151">
        <v>33.65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1757</v>
      </c>
      <c r="I77" s="151">
        <v>3162.511</v>
      </c>
      <c r="J77" s="151">
        <v>2100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339.201</v>
      </c>
      <c r="I78" s="151">
        <v>459.49</v>
      </c>
      <c r="J78" s="151">
        <v>297.31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581.5</v>
      </c>
      <c r="I79" s="151">
        <v>891.339</v>
      </c>
      <c r="J79" s="151">
        <v>574.55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4503.515</v>
      </c>
      <c r="I80" s="153">
        <v>7399.307999999999</v>
      </c>
      <c r="J80" s="153">
        <v>4791.111000000001</v>
      </c>
      <c r="K80" s="41">
        <v>64.75079831789678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0.817</v>
      </c>
      <c r="I82" s="151">
        <v>0.99</v>
      </c>
      <c r="J82" s="151">
        <v>1.35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0.52</v>
      </c>
      <c r="I83" s="151">
        <v>0.52</v>
      </c>
      <c r="J83" s="151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1.337</v>
      </c>
      <c r="I84" s="153">
        <v>1.51</v>
      </c>
      <c r="J84" s="153">
        <v>1.87</v>
      </c>
      <c r="K84" s="41">
        <v>123.84105960264901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5915.236000000001</v>
      </c>
      <c r="I87" s="157">
        <v>9114.868999999999</v>
      </c>
      <c r="J87" s="157">
        <v>5954.142000000001</v>
      </c>
      <c r="K87" s="54">
        <f>IF(I87&gt;0,100*J87/I87,0)</f>
        <v>65.32339630991956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>
        <v>0.001</v>
      </c>
      <c r="I10" s="151">
        <v>0.013</v>
      </c>
      <c r="J10" s="151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>
        <v>0.004</v>
      </c>
      <c r="I11" s="151">
        <v>0.006</v>
      </c>
      <c r="J11" s="151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>
        <v>0.001</v>
      </c>
      <c r="I12" s="151">
        <v>0.005</v>
      </c>
      <c r="J12" s="151">
        <v>0.006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>
        <v>0.006</v>
      </c>
      <c r="I13" s="153">
        <v>0.024</v>
      </c>
      <c r="J13" s="153">
        <v>0.047</v>
      </c>
      <c r="K13" s="41">
        <v>195.83333333333334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>
        <v>0.058</v>
      </c>
      <c r="I19" s="151">
        <v>0.069</v>
      </c>
      <c r="J19" s="151">
        <v>0.06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>
        <v>0.058</v>
      </c>
      <c r="I22" s="153">
        <v>0.069</v>
      </c>
      <c r="J22" s="153">
        <v>0.06</v>
      </c>
      <c r="K22" s="41">
        <v>86.95652173913042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>
        <v>5.218</v>
      </c>
      <c r="I24" s="153">
        <v>4.731</v>
      </c>
      <c r="J24" s="153">
        <v>4.036</v>
      </c>
      <c r="K24" s="41">
        <v>85.30965969139716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>
        <v>2.87</v>
      </c>
      <c r="I26" s="153">
        <v>2.721</v>
      </c>
      <c r="J26" s="153">
        <v>2.3</v>
      </c>
      <c r="K26" s="41">
        <v>84.52774715178242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1">
        <v>2.68</v>
      </c>
      <c r="I28" s="151">
        <v>2.117</v>
      </c>
      <c r="J28" s="151">
        <v>2.172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1">
        <v>5.834</v>
      </c>
      <c r="I29" s="151">
        <v>8.473</v>
      </c>
      <c r="J29" s="151">
        <v>3.455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1">
        <v>8.397</v>
      </c>
      <c r="I30" s="151">
        <v>6.491</v>
      </c>
      <c r="J30" s="151">
        <v>5.83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2">
        <v>16.911</v>
      </c>
      <c r="I31" s="153">
        <v>17.081</v>
      </c>
      <c r="J31" s="153">
        <v>11.457</v>
      </c>
      <c r="K31" s="41">
        <v>67.07452725250279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1">
        <v>0.719</v>
      </c>
      <c r="I33" s="151">
        <v>0.433</v>
      </c>
      <c r="J33" s="151">
        <v>0.54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1">
        <v>0.687</v>
      </c>
      <c r="I34" s="151">
        <v>0.745</v>
      </c>
      <c r="J34" s="151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1">
        <v>10.68</v>
      </c>
      <c r="I35" s="151">
        <v>7.63</v>
      </c>
      <c r="J35" s="151">
        <v>8.7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>
        <v>21.521</v>
      </c>
      <c r="I36" s="151">
        <v>9.816</v>
      </c>
      <c r="J36" s="151">
        <v>20.535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2">
        <v>33.607</v>
      </c>
      <c r="I37" s="153">
        <v>18.624000000000002</v>
      </c>
      <c r="J37" s="153">
        <v>30.475</v>
      </c>
      <c r="K37" s="41">
        <v>163.63294673539517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>
        <v>0.941</v>
      </c>
      <c r="I39" s="153">
        <v>0.31</v>
      </c>
      <c r="J39" s="153">
        <v>0.6</v>
      </c>
      <c r="K39" s="41">
        <v>193.5483870967742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1">
        <v>1.511</v>
      </c>
      <c r="I41" s="151">
        <v>0.663</v>
      </c>
      <c r="J41" s="151">
        <v>0.694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1"/>
      <c r="I42" s="151"/>
      <c r="J42" s="151">
        <v>0.001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1"/>
      <c r="I43" s="151">
        <v>0.002</v>
      </c>
      <c r="J43" s="151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1"/>
      <c r="I44" s="151"/>
      <c r="J44" s="151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1">
        <v>0.22</v>
      </c>
      <c r="I45" s="151">
        <v>0.18</v>
      </c>
      <c r="J45" s="151">
        <v>0.197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1"/>
      <c r="I46" s="151"/>
      <c r="J46" s="151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1"/>
      <c r="I47" s="151"/>
      <c r="J47" s="151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1">
        <v>0.2</v>
      </c>
      <c r="I48" s="151">
        <v>0.35</v>
      </c>
      <c r="J48" s="151">
        <v>0.542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1">
        <v>0.027</v>
      </c>
      <c r="I49" s="151">
        <v>0.047</v>
      </c>
      <c r="J49" s="151">
        <v>0.023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2">
        <v>1.9579999999999997</v>
      </c>
      <c r="I50" s="153">
        <v>1.2419999999999998</v>
      </c>
      <c r="J50" s="153">
        <v>1.4569999999999999</v>
      </c>
      <c r="K50" s="41">
        <v>117.31078904991949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2">
        <v>4.046</v>
      </c>
      <c r="I52" s="153">
        <v>4.046</v>
      </c>
      <c r="J52" s="153">
        <v>3.173</v>
      </c>
      <c r="K52" s="41">
        <v>78.42313395946614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1">
        <v>10.342</v>
      </c>
      <c r="I54" s="151">
        <v>13.446</v>
      </c>
      <c r="J54" s="151">
        <v>9.892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1">
        <v>46.407</v>
      </c>
      <c r="I55" s="151">
        <v>83.896</v>
      </c>
      <c r="J55" s="151">
        <v>31.24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1">
        <v>4.233</v>
      </c>
      <c r="I56" s="151">
        <v>9.514</v>
      </c>
      <c r="J56" s="151">
        <v>3.36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1">
        <v>1.251</v>
      </c>
      <c r="I57" s="151">
        <v>3.34</v>
      </c>
      <c r="J57" s="151">
        <v>0.893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1">
        <v>37.768</v>
      </c>
      <c r="I58" s="151">
        <v>66.3</v>
      </c>
      <c r="J58" s="151">
        <v>16.384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2">
        <v>100.00099999999999</v>
      </c>
      <c r="I59" s="153">
        <v>176.49599999999998</v>
      </c>
      <c r="J59" s="153">
        <v>61.769</v>
      </c>
      <c r="K59" s="41">
        <v>34.997393708639294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1">
        <v>12.9</v>
      </c>
      <c r="I61" s="151">
        <v>9.22</v>
      </c>
      <c r="J61" s="151">
        <v>7.8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1">
        <v>12.125</v>
      </c>
      <c r="I62" s="151">
        <v>1.632</v>
      </c>
      <c r="J62" s="151">
        <v>8.909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1">
        <v>10.478</v>
      </c>
      <c r="I63" s="151">
        <v>6.502</v>
      </c>
      <c r="J63" s="151">
        <v>6.185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2">
        <v>35.503</v>
      </c>
      <c r="I64" s="153">
        <v>17.354</v>
      </c>
      <c r="J64" s="153">
        <v>22.894</v>
      </c>
      <c r="K64" s="41">
        <v>131.92347585571048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2">
        <v>12.6</v>
      </c>
      <c r="I66" s="153">
        <v>14.598</v>
      </c>
      <c r="J66" s="153">
        <v>10.382</v>
      </c>
      <c r="K66" s="41">
        <v>71.11933141526237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>
        <v>62.3</v>
      </c>
      <c r="I68" s="151">
        <v>70</v>
      </c>
      <c r="J68" s="151">
        <v>59.4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>
        <v>12.3</v>
      </c>
      <c r="I69" s="151">
        <v>8</v>
      </c>
      <c r="J69" s="151">
        <v>10.7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>
        <v>74.6</v>
      </c>
      <c r="I70" s="153">
        <v>78</v>
      </c>
      <c r="J70" s="153">
        <v>70.1</v>
      </c>
      <c r="K70" s="41">
        <v>89.87179487179486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1">
        <v>18.128</v>
      </c>
      <c r="I72" s="151">
        <v>12.516</v>
      </c>
      <c r="J72" s="151">
        <v>13.577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1">
        <v>9.591</v>
      </c>
      <c r="I73" s="151">
        <v>12.4</v>
      </c>
      <c r="J73" s="151">
        <v>8.5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1">
        <v>247</v>
      </c>
      <c r="I74" s="151">
        <v>358.5</v>
      </c>
      <c r="J74" s="151">
        <v>230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1">
        <v>88</v>
      </c>
      <c r="I75" s="151">
        <v>158.43</v>
      </c>
      <c r="J75" s="151">
        <v>112.21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1">
        <v>8.257</v>
      </c>
      <c r="I76" s="151">
        <v>8.835</v>
      </c>
      <c r="J76" s="151">
        <v>5.65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1">
        <v>386</v>
      </c>
      <c r="I77" s="151">
        <v>685</v>
      </c>
      <c r="J77" s="151">
        <v>455.07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1">
        <v>70.7</v>
      </c>
      <c r="I78" s="151">
        <v>84.525</v>
      </c>
      <c r="J78" s="151">
        <v>59.12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1">
        <v>107.25</v>
      </c>
      <c r="I79" s="151">
        <v>149.182</v>
      </c>
      <c r="J79" s="151">
        <v>102.66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2">
        <v>934.926</v>
      </c>
      <c r="I80" s="153">
        <v>1469.3880000000001</v>
      </c>
      <c r="J80" s="153">
        <v>986.7869999999999</v>
      </c>
      <c r="K80" s="41">
        <v>67.15632630727895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>
        <v>0.121</v>
      </c>
      <c r="I82" s="151">
        <v>0.174</v>
      </c>
      <c r="J82" s="151">
        <v>0.174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>
        <v>0.08</v>
      </c>
      <c r="I83" s="151">
        <v>0.08</v>
      </c>
      <c r="J83" s="151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>
        <v>0.201</v>
      </c>
      <c r="I84" s="153">
        <v>0.254</v>
      </c>
      <c r="J84" s="153">
        <v>0.254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6">
        <v>1223.446</v>
      </c>
      <c r="I87" s="157">
        <v>1804.938</v>
      </c>
      <c r="J87" s="157">
        <v>1205.7909999999997</v>
      </c>
      <c r="K87" s="54">
        <f>IF(I87&gt;0,100*J87/I87,0)</f>
        <v>66.80512017587306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51">
        <v>5.068</v>
      </c>
      <c r="I9" s="151">
        <v>8.5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51">
        <v>7.494</v>
      </c>
      <c r="I10" s="151">
        <v>4.268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51">
        <v>22.159</v>
      </c>
      <c r="I11" s="151">
        <v>24.921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1">
        <v>0.431</v>
      </c>
      <c r="I12" s="151">
        <v>0.431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52">
        <v>35.151999999999994</v>
      </c>
      <c r="I13" s="153">
        <v>38.12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52">
        <v>0.024</v>
      </c>
      <c r="I15" s="153">
        <v>0.12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/>
      <c r="F17" s="39"/>
      <c r="G17" s="40"/>
      <c r="H17" s="152">
        <v>1.489</v>
      </c>
      <c r="I17" s="153">
        <v>2.233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51">
        <v>125.89</v>
      </c>
      <c r="I19" s="151">
        <v>162.122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52">
        <v>125.89</v>
      </c>
      <c r="I22" s="153">
        <v>162.122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78000</v>
      </c>
      <c r="F24" s="39">
        <v>98.59190535177086</v>
      </c>
      <c r="G24" s="40"/>
      <c r="H24" s="152">
        <v>391.427</v>
      </c>
      <c r="I24" s="153">
        <v>405.646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24000</v>
      </c>
      <c r="F26" s="39">
        <v>77.41935483870968</v>
      </c>
      <c r="G26" s="40"/>
      <c r="H26" s="152">
        <v>157.395</v>
      </c>
      <c r="I26" s="153">
        <v>141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63500</v>
      </c>
      <c r="F28" s="31"/>
      <c r="G28" s="31"/>
      <c r="H28" s="151">
        <v>269.358</v>
      </c>
      <c r="I28" s="151">
        <v>240.952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51">
        <v>84.324</v>
      </c>
      <c r="I29" s="151">
        <v>58.362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53000</v>
      </c>
      <c r="F30" s="31"/>
      <c r="G30" s="31"/>
      <c r="H30" s="151">
        <v>156.671</v>
      </c>
      <c r="I30" s="151">
        <v>167.178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147392</v>
      </c>
      <c r="F31" s="39">
        <v>98.60513657619568</v>
      </c>
      <c r="G31" s="40"/>
      <c r="H31" s="152">
        <v>510.353</v>
      </c>
      <c r="I31" s="153">
        <v>466.492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19000</v>
      </c>
      <c r="F33" s="31"/>
      <c r="G33" s="31"/>
      <c r="H33" s="151">
        <v>113.15</v>
      </c>
      <c r="I33" s="151">
        <v>84.26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10700</v>
      </c>
      <c r="F34" s="31"/>
      <c r="G34" s="31"/>
      <c r="H34" s="151">
        <v>45.802</v>
      </c>
      <c r="I34" s="151">
        <v>40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44000</v>
      </c>
      <c r="F35" s="31"/>
      <c r="G35" s="31"/>
      <c r="H35" s="151">
        <v>222.594</v>
      </c>
      <c r="I35" s="151">
        <v>135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6074</v>
      </c>
      <c r="F36" s="31"/>
      <c r="G36" s="31"/>
      <c r="H36" s="151">
        <v>22.929</v>
      </c>
      <c r="I36" s="151">
        <v>6.074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79774</v>
      </c>
      <c r="F37" s="39">
        <v>99.74991872358517</v>
      </c>
      <c r="G37" s="40"/>
      <c r="H37" s="152">
        <v>404.47499999999997</v>
      </c>
      <c r="I37" s="153">
        <v>265.334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52">
        <v>11.373</v>
      </c>
      <c r="I39" s="153">
        <v>9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36400</v>
      </c>
      <c r="F41" s="31"/>
      <c r="G41" s="31"/>
      <c r="H41" s="151">
        <v>119.9</v>
      </c>
      <c r="I41" s="151">
        <v>51.844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210500</v>
      </c>
      <c r="F42" s="31"/>
      <c r="G42" s="31"/>
      <c r="H42" s="151">
        <v>1024.431</v>
      </c>
      <c r="I42" s="151">
        <v>795.962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55000</v>
      </c>
      <c r="F43" s="31"/>
      <c r="G43" s="31"/>
      <c r="H43" s="151">
        <v>313.56</v>
      </c>
      <c r="I43" s="151">
        <v>182.497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114080</v>
      </c>
      <c r="F44" s="31"/>
      <c r="G44" s="31"/>
      <c r="H44" s="151">
        <v>553.584</v>
      </c>
      <c r="I44" s="151">
        <v>364.168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73000</v>
      </c>
      <c r="F45" s="31"/>
      <c r="G45" s="31"/>
      <c r="H45" s="151">
        <v>288.475</v>
      </c>
      <c r="I45" s="151">
        <v>111.565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71000</v>
      </c>
      <c r="F46" s="31"/>
      <c r="G46" s="31"/>
      <c r="H46" s="151">
        <v>231.576</v>
      </c>
      <c r="I46" s="151">
        <v>156.583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94200</v>
      </c>
      <c r="F47" s="31"/>
      <c r="G47" s="31"/>
      <c r="H47" s="151">
        <v>369.944</v>
      </c>
      <c r="I47" s="151">
        <v>305.162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105000</v>
      </c>
      <c r="F48" s="31"/>
      <c r="G48" s="31"/>
      <c r="H48" s="151">
        <v>434.551</v>
      </c>
      <c r="I48" s="151">
        <v>234.098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62500</v>
      </c>
      <c r="F49" s="31"/>
      <c r="G49" s="31"/>
      <c r="H49" s="151">
        <v>257.546</v>
      </c>
      <c r="I49" s="151">
        <v>158.467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821680</v>
      </c>
      <c r="F50" s="39">
        <v>102.84202344760085</v>
      </c>
      <c r="G50" s="40"/>
      <c r="H50" s="152">
        <v>3593.5669999999996</v>
      </c>
      <c r="I50" s="153">
        <v>2360.3460000000005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17213</v>
      </c>
      <c r="F52" s="39">
        <v>100</v>
      </c>
      <c r="G52" s="40"/>
      <c r="H52" s="152">
        <v>59.217</v>
      </c>
      <c r="I52" s="153">
        <v>59.217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66000</v>
      </c>
      <c r="F54" s="31"/>
      <c r="G54" s="31"/>
      <c r="H54" s="151">
        <v>218.719</v>
      </c>
      <c r="I54" s="151">
        <v>238.273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41300</v>
      </c>
      <c r="F55" s="31"/>
      <c r="G55" s="31"/>
      <c r="H55" s="151">
        <v>95.853</v>
      </c>
      <c r="I55" s="151">
        <v>78.99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51">
        <v>90.196</v>
      </c>
      <c r="I56" s="151">
        <v>80.63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57068</v>
      </c>
      <c r="F57" s="31"/>
      <c r="G57" s="31"/>
      <c r="H57" s="151">
        <v>187.665</v>
      </c>
      <c r="I57" s="151">
        <v>163.462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51">
        <v>153.337</v>
      </c>
      <c r="I58" s="151">
        <v>77.786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242036</v>
      </c>
      <c r="F59" s="39">
        <v>99.07489275305367</v>
      </c>
      <c r="G59" s="40"/>
      <c r="H59" s="152">
        <v>745.77</v>
      </c>
      <c r="I59" s="153">
        <v>639.1410000000001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51">
        <v>2.418</v>
      </c>
      <c r="I61" s="151">
        <v>2.746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651</v>
      </c>
      <c r="F62" s="31"/>
      <c r="G62" s="31"/>
      <c r="H62" s="151">
        <v>1.102</v>
      </c>
      <c r="I62" s="151">
        <v>1.223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2458</v>
      </c>
      <c r="F63" s="31"/>
      <c r="G63" s="31"/>
      <c r="H63" s="151">
        <v>6.884</v>
      </c>
      <c r="I63" s="151">
        <v>4.12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4709</v>
      </c>
      <c r="F64" s="39">
        <v>105.20554066130474</v>
      </c>
      <c r="G64" s="40"/>
      <c r="H64" s="152">
        <v>10.404</v>
      </c>
      <c r="I64" s="153">
        <v>8.089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9137</v>
      </c>
      <c r="F66" s="39">
        <v>99.84701125560048</v>
      </c>
      <c r="G66" s="40"/>
      <c r="H66" s="152">
        <v>9.474</v>
      </c>
      <c r="I66" s="153">
        <v>8.055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64000</v>
      </c>
      <c r="F68" s="31"/>
      <c r="G68" s="31"/>
      <c r="H68" s="151">
        <v>249.777</v>
      </c>
      <c r="I68" s="151">
        <v>134.5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51">
        <v>15.307</v>
      </c>
      <c r="I69" s="151">
        <v>7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68300</v>
      </c>
      <c r="F70" s="39">
        <v>103.95738203957382</v>
      </c>
      <c r="G70" s="40"/>
      <c r="H70" s="152">
        <v>265.084</v>
      </c>
      <c r="I70" s="153">
        <v>141.5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3446</v>
      </c>
      <c r="F72" s="31"/>
      <c r="G72" s="31"/>
      <c r="H72" s="151">
        <v>4.31</v>
      </c>
      <c r="I72" s="151">
        <v>4.767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13600</v>
      </c>
      <c r="F73" s="31"/>
      <c r="G73" s="31"/>
      <c r="H73" s="151">
        <v>31.026</v>
      </c>
      <c r="I73" s="151">
        <v>45.906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22000</v>
      </c>
      <c r="F74" s="31"/>
      <c r="G74" s="31"/>
      <c r="H74" s="151">
        <v>96.309</v>
      </c>
      <c r="I74" s="151">
        <v>59.702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12369</v>
      </c>
      <c r="F75" s="31"/>
      <c r="G75" s="31"/>
      <c r="H75" s="151">
        <v>15.993</v>
      </c>
      <c r="I75" s="151">
        <v>23.313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4820</v>
      </c>
      <c r="F76" s="31"/>
      <c r="G76" s="31"/>
      <c r="H76" s="151">
        <v>15.637</v>
      </c>
      <c r="I76" s="151">
        <v>17.23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2168</v>
      </c>
      <c r="F77" s="31"/>
      <c r="G77" s="31"/>
      <c r="H77" s="151">
        <v>7.744</v>
      </c>
      <c r="I77" s="151">
        <v>6.2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6000</v>
      </c>
      <c r="F78" s="31"/>
      <c r="G78" s="31"/>
      <c r="H78" s="151">
        <v>17.266</v>
      </c>
      <c r="I78" s="151">
        <v>16.555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56000</v>
      </c>
      <c r="F79" s="31"/>
      <c r="G79" s="31"/>
      <c r="H79" s="151">
        <v>193.489</v>
      </c>
      <c r="I79" s="151">
        <v>227.218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120403</v>
      </c>
      <c r="F80" s="39">
        <v>92.84122541195339</v>
      </c>
      <c r="G80" s="40"/>
      <c r="H80" s="152">
        <v>381.774</v>
      </c>
      <c r="I80" s="153">
        <v>400.89099999999996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128</v>
      </c>
      <c r="F82" s="31"/>
      <c r="G82" s="31"/>
      <c r="H82" s="151">
        <v>0.192</v>
      </c>
      <c r="I82" s="151">
        <v>0.192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1">
        <v>0.171</v>
      </c>
      <c r="I83" s="151">
        <v>0.16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288</v>
      </c>
      <c r="F84" s="39">
        <v>99.65397923875433</v>
      </c>
      <c r="G84" s="40"/>
      <c r="H84" s="152">
        <v>0.363</v>
      </c>
      <c r="I84" s="153">
        <v>0.352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1655467</v>
      </c>
      <c r="F87" s="54">
        <f>IF(D87&gt;0,100*E87/D87,0)</f>
        <v>100.15384857380013</v>
      </c>
      <c r="G87" s="40"/>
      <c r="H87" s="156">
        <v>6703.231000000001</v>
      </c>
      <c r="I87" s="157">
        <v>5107.658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51"/>
      <c r="I9" s="151">
        <v>0.025</v>
      </c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52"/>
      <c r="I13" s="153">
        <v>0.025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380</v>
      </c>
      <c r="F24" s="39">
        <v>99.47643979057591</v>
      </c>
      <c r="G24" s="40"/>
      <c r="H24" s="152">
        <v>3.057</v>
      </c>
      <c r="I24" s="153">
        <v>1.164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100</v>
      </c>
      <c r="F26" s="39">
        <v>200</v>
      </c>
      <c r="G26" s="40"/>
      <c r="H26" s="152">
        <v>0.253</v>
      </c>
      <c r="I26" s="153">
        <v>0.2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5800</v>
      </c>
      <c r="F28" s="31"/>
      <c r="G28" s="31"/>
      <c r="H28" s="151">
        <v>21.459</v>
      </c>
      <c r="I28" s="151">
        <v>7.64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51">
        <v>2.529</v>
      </c>
      <c r="I29" s="151">
        <v>1.868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73500</v>
      </c>
      <c r="F30" s="31"/>
      <c r="G30" s="31"/>
      <c r="H30" s="151">
        <v>207.966</v>
      </c>
      <c r="I30" s="151">
        <v>155.086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80793</v>
      </c>
      <c r="F31" s="39">
        <v>103.82969426702479</v>
      </c>
      <c r="G31" s="40"/>
      <c r="H31" s="152">
        <v>231.954</v>
      </c>
      <c r="I31" s="153">
        <v>164.59400000000002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100</v>
      </c>
      <c r="F33" s="31"/>
      <c r="G33" s="31"/>
      <c r="H33" s="151">
        <v>0.445</v>
      </c>
      <c r="I33" s="151">
        <v>0.264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/>
      <c r="F34" s="31"/>
      <c r="G34" s="31"/>
      <c r="H34" s="151">
        <v>0.106</v>
      </c>
      <c r="I34" s="151"/>
      <c r="J34" s="151"/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51">
        <v>0.44</v>
      </c>
      <c r="I35" s="151">
        <v>0.3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22</v>
      </c>
      <c r="F36" s="31"/>
      <c r="G36" s="31"/>
      <c r="H36" s="151">
        <v>0.04</v>
      </c>
      <c r="I36" s="151">
        <v>0.017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222</v>
      </c>
      <c r="F37" s="39">
        <v>124.71910112359551</v>
      </c>
      <c r="G37" s="40"/>
      <c r="H37" s="152">
        <v>1.0310000000000001</v>
      </c>
      <c r="I37" s="153">
        <v>0.5810000000000001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2"/>
      <c r="I39" s="153"/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20</v>
      </c>
      <c r="F41" s="31"/>
      <c r="G41" s="31"/>
      <c r="H41" s="151">
        <v>0.3</v>
      </c>
      <c r="I41" s="151"/>
      <c r="J41" s="151"/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720</v>
      </c>
      <c r="F42" s="31"/>
      <c r="G42" s="31"/>
      <c r="H42" s="151">
        <v>2.163</v>
      </c>
      <c r="I42" s="151">
        <v>2.192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230</v>
      </c>
      <c r="F43" s="31"/>
      <c r="G43" s="31"/>
      <c r="H43" s="151">
        <v>6.227</v>
      </c>
      <c r="I43" s="151">
        <v>1.278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339</v>
      </c>
      <c r="F44" s="31"/>
      <c r="G44" s="31"/>
      <c r="H44" s="151">
        <v>2.17</v>
      </c>
      <c r="I44" s="151">
        <v>1.224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130</v>
      </c>
      <c r="F45" s="31"/>
      <c r="G45" s="31"/>
      <c r="H45" s="151">
        <v>0.623</v>
      </c>
      <c r="I45" s="151">
        <v>0.242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65</v>
      </c>
      <c r="F46" s="31"/>
      <c r="G46" s="31"/>
      <c r="H46" s="151">
        <v>0.169</v>
      </c>
      <c r="I46" s="151">
        <v>0.193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70</v>
      </c>
      <c r="F47" s="31"/>
      <c r="G47" s="31"/>
      <c r="H47" s="151">
        <v>0.439</v>
      </c>
      <c r="I47" s="151">
        <v>0.362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1200</v>
      </c>
      <c r="F48" s="31"/>
      <c r="G48" s="31"/>
      <c r="H48" s="151">
        <v>7.905</v>
      </c>
      <c r="I48" s="151">
        <v>3.916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250</v>
      </c>
      <c r="F49" s="31"/>
      <c r="G49" s="31"/>
      <c r="H49" s="151">
        <v>1.974</v>
      </c>
      <c r="I49" s="151">
        <v>0.72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3024</v>
      </c>
      <c r="F50" s="39">
        <v>101.40845070422536</v>
      </c>
      <c r="G50" s="40"/>
      <c r="H50" s="152">
        <v>21.97</v>
      </c>
      <c r="I50" s="153">
        <v>10.127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276</v>
      </c>
      <c r="F52" s="39">
        <v>100</v>
      </c>
      <c r="G52" s="40"/>
      <c r="H52" s="152">
        <v>1.022</v>
      </c>
      <c r="I52" s="153">
        <v>1.022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270</v>
      </c>
      <c r="F54" s="31"/>
      <c r="G54" s="31"/>
      <c r="H54" s="151">
        <v>10.784</v>
      </c>
      <c r="I54" s="151">
        <v>1.944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320</v>
      </c>
      <c r="F55" s="31"/>
      <c r="G55" s="31"/>
      <c r="H55" s="151">
        <v>0.908</v>
      </c>
      <c r="I55" s="151">
        <v>0.592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51">
        <v>1.36</v>
      </c>
      <c r="I56" s="151">
        <v>0.705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193</v>
      </c>
      <c r="F57" s="31"/>
      <c r="G57" s="31"/>
      <c r="H57" s="151">
        <v>1.005</v>
      </c>
      <c r="I57" s="151">
        <v>0.29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3739</v>
      </c>
      <c r="F58" s="31"/>
      <c r="G58" s="31"/>
      <c r="H58" s="151">
        <v>12.316</v>
      </c>
      <c r="I58" s="151">
        <v>3.332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5182</v>
      </c>
      <c r="F59" s="39">
        <v>149.46639746178252</v>
      </c>
      <c r="G59" s="40"/>
      <c r="H59" s="152">
        <v>26.372999999999998</v>
      </c>
      <c r="I59" s="153">
        <v>6.8629999999999995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51">
        <v>0.058</v>
      </c>
      <c r="I61" s="151">
        <v>0.048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46</v>
      </c>
      <c r="F62" s="31"/>
      <c r="G62" s="31"/>
      <c r="H62" s="151">
        <v>0.08</v>
      </c>
      <c r="I62" s="151">
        <v>0.085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96</v>
      </c>
      <c r="F63" s="31"/>
      <c r="G63" s="31"/>
      <c r="H63" s="151">
        <v>0.151</v>
      </c>
      <c r="I63" s="151">
        <v>0.161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192</v>
      </c>
      <c r="F64" s="39">
        <v>109.71428571428571</v>
      </c>
      <c r="G64" s="40"/>
      <c r="H64" s="152">
        <v>0.28900000000000003</v>
      </c>
      <c r="I64" s="153">
        <v>0.29400000000000004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240</v>
      </c>
      <c r="F66" s="39">
        <v>122.44897959183673</v>
      </c>
      <c r="G66" s="40"/>
      <c r="H66" s="152">
        <v>0.382</v>
      </c>
      <c r="I66" s="153">
        <v>0.126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51">
        <v>33.395</v>
      </c>
      <c r="I68" s="151">
        <v>13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51">
        <v>0.104</v>
      </c>
      <c r="I69" s="151">
        <v>0.3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52">
        <v>33.499</v>
      </c>
      <c r="I70" s="153">
        <v>13.3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148</v>
      </c>
      <c r="F72" s="31"/>
      <c r="G72" s="31"/>
      <c r="H72" s="151">
        <v>0.154</v>
      </c>
      <c r="I72" s="151">
        <v>0.118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42750</v>
      </c>
      <c r="F73" s="31"/>
      <c r="G73" s="31"/>
      <c r="H73" s="151">
        <v>192.846</v>
      </c>
      <c r="I73" s="151">
        <v>139.97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30000</v>
      </c>
      <c r="F74" s="31"/>
      <c r="G74" s="31"/>
      <c r="H74" s="151">
        <v>254.457</v>
      </c>
      <c r="I74" s="151">
        <v>95.595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1663</v>
      </c>
      <c r="F75" s="31"/>
      <c r="G75" s="31"/>
      <c r="H75" s="151">
        <v>5.437</v>
      </c>
      <c r="I75" s="151">
        <v>3.312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9706</v>
      </c>
      <c r="F76" s="31"/>
      <c r="G76" s="31"/>
      <c r="H76" s="151">
        <v>44.604</v>
      </c>
      <c r="I76" s="151">
        <v>34.699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4505</v>
      </c>
      <c r="F77" s="31"/>
      <c r="G77" s="31"/>
      <c r="H77" s="151">
        <v>27.384</v>
      </c>
      <c r="I77" s="151">
        <v>13.6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11800</v>
      </c>
      <c r="F78" s="31"/>
      <c r="G78" s="31"/>
      <c r="H78" s="151">
        <v>57.025</v>
      </c>
      <c r="I78" s="151">
        <v>31.515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89500</v>
      </c>
      <c r="F79" s="31"/>
      <c r="G79" s="31"/>
      <c r="H79" s="151">
        <v>380.757</v>
      </c>
      <c r="I79" s="151">
        <v>216.557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190072</v>
      </c>
      <c r="F80" s="39">
        <v>109.05126910542984</v>
      </c>
      <c r="G80" s="40"/>
      <c r="H80" s="152">
        <v>962.664</v>
      </c>
      <c r="I80" s="153">
        <v>535.366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285635</v>
      </c>
      <c r="F87" s="54">
        <f>IF(D87&gt;0,100*E87/D87,0)</f>
        <v>107.5558517748683</v>
      </c>
      <c r="G87" s="40"/>
      <c r="H87" s="156">
        <v>1282.494</v>
      </c>
      <c r="I87" s="157">
        <v>733.662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51">
        <v>5.068</v>
      </c>
      <c r="I9" s="151">
        <v>8.525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51">
        <v>7.494</v>
      </c>
      <c r="I10" s="151">
        <v>4.268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51">
        <v>22.159</v>
      </c>
      <c r="I11" s="151">
        <v>24.921</v>
      </c>
      <c r="J11" s="151"/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1">
        <v>0.431</v>
      </c>
      <c r="I12" s="151">
        <v>0.431</v>
      </c>
      <c r="J12" s="151"/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52">
        <v>35.151999999999994</v>
      </c>
      <c r="I13" s="153">
        <v>38.144999999999996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52">
        <v>0.024</v>
      </c>
      <c r="I15" s="153">
        <v>0.12</v>
      </c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/>
      <c r="F17" s="39"/>
      <c r="G17" s="40"/>
      <c r="H17" s="152">
        <v>1.489</v>
      </c>
      <c r="I17" s="153">
        <v>2.233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51">
        <v>125.89</v>
      </c>
      <c r="I19" s="151">
        <v>162.122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52">
        <v>125.89</v>
      </c>
      <c r="I22" s="153">
        <v>162.122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78380</v>
      </c>
      <c r="F24" s="39">
        <v>98.59615578142296</v>
      </c>
      <c r="G24" s="40"/>
      <c r="H24" s="152">
        <v>394.484</v>
      </c>
      <c r="I24" s="153">
        <v>406.81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24100</v>
      </c>
      <c r="F26" s="39">
        <v>77.61674718196457</v>
      </c>
      <c r="G26" s="40"/>
      <c r="H26" s="152">
        <v>157.648</v>
      </c>
      <c r="I26" s="153">
        <v>141.2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69300</v>
      </c>
      <c r="F28" s="31"/>
      <c r="G28" s="31"/>
      <c r="H28" s="151">
        <v>290.817</v>
      </c>
      <c r="I28" s="151">
        <v>248.592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51">
        <v>86.853</v>
      </c>
      <c r="I29" s="151">
        <v>60.23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126500</v>
      </c>
      <c r="F30" s="31"/>
      <c r="G30" s="31"/>
      <c r="H30" s="151">
        <v>364.637</v>
      </c>
      <c r="I30" s="151">
        <v>322.264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228185</v>
      </c>
      <c r="F31" s="39">
        <v>100.39377007347441</v>
      </c>
      <c r="G31" s="40"/>
      <c r="H31" s="152">
        <v>742.307</v>
      </c>
      <c r="I31" s="153">
        <v>631.086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19100</v>
      </c>
      <c r="F33" s="31"/>
      <c r="G33" s="31"/>
      <c r="H33" s="151">
        <v>113.595</v>
      </c>
      <c r="I33" s="151">
        <v>84.524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10700</v>
      </c>
      <c r="F34" s="31"/>
      <c r="G34" s="31"/>
      <c r="H34" s="151">
        <v>45.908</v>
      </c>
      <c r="I34" s="151">
        <v>40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44100</v>
      </c>
      <c r="F35" s="31"/>
      <c r="G35" s="31"/>
      <c r="H35" s="151">
        <v>223.034</v>
      </c>
      <c r="I35" s="151">
        <v>135.3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6096</v>
      </c>
      <c r="F36" s="31"/>
      <c r="G36" s="31"/>
      <c r="H36" s="151">
        <v>22.969</v>
      </c>
      <c r="I36" s="151">
        <v>6.091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79996</v>
      </c>
      <c r="F37" s="39">
        <v>99.80536979738497</v>
      </c>
      <c r="G37" s="40"/>
      <c r="H37" s="152">
        <v>405.506</v>
      </c>
      <c r="I37" s="153">
        <v>265.915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52">
        <v>11.373</v>
      </c>
      <c r="I39" s="153">
        <v>9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36420</v>
      </c>
      <c r="F41" s="31"/>
      <c r="G41" s="31"/>
      <c r="H41" s="151">
        <v>120.2</v>
      </c>
      <c r="I41" s="151">
        <v>51.844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211220</v>
      </c>
      <c r="F42" s="31"/>
      <c r="G42" s="31"/>
      <c r="H42" s="151">
        <v>1026.594</v>
      </c>
      <c r="I42" s="151">
        <v>798.154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55230</v>
      </c>
      <c r="F43" s="31"/>
      <c r="G43" s="31"/>
      <c r="H43" s="151">
        <v>319.787</v>
      </c>
      <c r="I43" s="151">
        <v>183.775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114419</v>
      </c>
      <c r="F44" s="31"/>
      <c r="G44" s="31"/>
      <c r="H44" s="151">
        <v>555.754</v>
      </c>
      <c r="I44" s="151">
        <v>365.392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73130</v>
      </c>
      <c r="F45" s="31"/>
      <c r="G45" s="31"/>
      <c r="H45" s="151">
        <v>289.098</v>
      </c>
      <c r="I45" s="151">
        <v>111.807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71065</v>
      </c>
      <c r="F46" s="31"/>
      <c r="G46" s="31"/>
      <c r="H46" s="151">
        <v>231.745</v>
      </c>
      <c r="I46" s="151">
        <v>156.776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94270</v>
      </c>
      <c r="F47" s="31"/>
      <c r="G47" s="31"/>
      <c r="H47" s="151">
        <v>370.383</v>
      </c>
      <c r="I47" s="151">
        <v>305.524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106200</v>
      </c>
      <c r="F48" s="31"/>
      <c r="G48" s="31"/>
      <c r="H48" s="151">
        <v>442.456</v>
      </c>
      <c r="I48" s="151">
        <v>238.014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62750</v>
      </c>
      <c r="F49" s="31"/>
      <c r="G49" s="31"/>
      <c r="H49" s="151">
        <v>259.52</v>
      </c>
      <c r="I49" s="151">
        <v>159.187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824704</v>
      </c>
      <c r="F50" s="39">
        <v>102.83669283189207</v>
      </c>
      <c r="G50" s="40"/>
      <c r="H50" s="152">
        <v>3615.537</v>
      </c>
      <c r="I50" s="153">
        <v>2370.4730000000004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17489</v>
      </c>
      <c r="F52" s="39">
        <v>100</v>
      </c>
      <c r="G52" s="40"/>
      <c r="H52" s="152">
        <v>60.239</v>
      </c>
      <c r="I52" s="153">
        <v>60.239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66270</v>
      </c>
      <c r="F54" s="31"/>
      <c r="G54" s="31"/>
      <c r="H54" s="151">
        <v>229.503</v>
      </c>
      <c r="I54" s="151">
        <v>240.217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41620</v>
      </c>
      <c r="F55" s="31"/>
      <c r="G55" s="31"/>
      <c r="H55" s="151">
        <v>96.761</v>
      </c>
      <c r="I55" s="151">
        <v>79.582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51">
        <v>91.556</v>
      </c>
      <c r="I56" s="151">
        <v>81.335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51">
        <v>188.67</v>
      </c>
      <c r="I57" s="151">
        <v>163.752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46507</v>
      </c>
      <c r="F58" s="31"/>
      <c r="G58" s="31"/>
      <c r="H58" s="151">
        <v>165.653</v>
      </c>
      <c r="I58" s="151">
        <v>81.118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247218</v>
      </c>
      <c r="F59" s="39">
        <v>99.78003172386515</v>
      </c>
      <c r="G59" s="40"/>
      <c r="H59" s="152">
        <v>772.143</v>
      </c>
      <c r="I59" s="153">
        <v>646.0039999999999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1650</v>
      </c>
      <c r="F61" s="31"/>
      <c r="G61" s="31"/>
      <c r="H61" s="151">
        <v>2.476</v>
      </c>
      <c r="I61" s="151">
        <v>2.794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697</v>
      </c>
      <c r="F62" s="31"/>
      <c r="G62" s="31"/>
      <c r="H62" s="151">
        <v>1.182</v>
      </c>
      <c r="I62" s="151">
        <v>1.308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2554</v>
      </c>
      <c r="F63" s="31"/>
      <c r="G63" s="31"/>
      <c r="H63" s="151">
        <v>7.035</v>
      </c>
      <c r="I63" s="151">
        <v>4.281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4901</v>
      </c>
      <c r="F64" s="39">
        <v>105.37518813158461</v>
      </c>
      <c r="G64" s="40"/>
      <c r="H64" s="152">
        <v>10.693</v>
      </c>
      <c r="I64" s="153">
        <v>8.383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9377</v>
      </c>
      <c r="F66" s="39">
        <v>100.32095859634107</v>
      </c>
      <c r="G66" s="40"/>
      <c r="H66" s="152">
        <v>9.856</v>
      </c>
      <c r="I66" s="153">
        <v>8.181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69000</v>
      </c>
      <c r="F68" s="31"/>
      <c r="G68" s="31"/>
      <c r="H68" s="151">
        <v>283.172</v>
      </c>
      <c r="I68" s="151">
        <v>147.5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51">
        <v>15.411</v>
      </c>
      <c r="I69" s="151">
        <v>7.3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73450</v>
      </c>
      <c r="F70" s="39">
        <v>102.79916025192442</v>
      </c>
      <c r="G70" s="40"/>
      <c r="H70" s="152">
        <v>298.583</v>
      </c>
      <c r="I70" s="153">
        <v>154.8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3594</v>
      </c>
      <c r="F72" s="31"/>
      <c r="G72" s="31"/>
      <c r="H72" s="151">
        <v>4.464</v>
      </c>
      <c r="I72" s="151">
        <v>4.885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56350</v>
      </c>
      <c r="F73" s="31"/>
      <c r="G73" s="31"/>
      <c r="H73" s="151">
        <v>223.872</v>
      </c>
      <c r="I73" s="151">
        <v>185.876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52000</v>
      </c>
      <c r="F74" s="31"/>
      <c r="G74" s="31"/>
      <c r="H74" s="151">
        <v>350.766</v>
      </c>
      <c r="I74" s="151">
        <v>155.297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14032</v>
      </c>
      <c r="F75" s="31"/>
      <c r="G75" s="31"/>
      <c r="H75" s="151">
        <v>21.43</v>
      </c>
      <c r="I75" s="151">
        <v>26.625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14526</v>
      </c>
      <c r="F76" s="31"/>
      <c r="G76" s="31"/>
      <c r="H76" s="151">
        <v>60.241</v>
      </c>
      <c r="I76" s="151">
        <v>51.929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6673</v>
      </c>
      <c r="F77" s="31"/>
      <c r="G77" s="31"/>
      <c r="H77" s="151">
        <v>35.128</v>
      </c>
      <c r="I77" s="151">
        <v>19.8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17800</v>
      </c>
      <c r="F78" s="31"/>
      <c r="G78" s="31"/>
      <c r="H78" s="151">
        <v>74.291</v>
      </c>
      <c r="I78" s="151">
        <v>48.07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145500</v>
      </c>
      <c r="F79" s="31"/>
      <c r="G79" s="31"/>
      <c r="H79" s="151">
        <v>574.246</v>
      </c>
      <c r="I79" s="151">
        <v>443.775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310475</v>
      </c>
      <c r="F80" s="39">
        <v>102.1356457433475</v>
      </c>
      <c r="G80" s="40"/>
      <c r="H80" s="152">
        <v>1344.438</v>
      </c>
      <c r="I80" s="153">
        <v>936.257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128</v>
      </c>
      <c r="F82" s="31"/>
      <c r="G82" s="31"/>
      <c r="H82" s="151">
        <v>0.192</v>
      </c>
      <c r="I82" s="151">
        <v>0.192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1">
        <v>0.171</v>
      </c>
      <c r="I83" s="151">
        <v>0.16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288</v>
      </c>
      <c r="F84" s="39">
        <v>99.65397923875433</v>
      </c>
      <c r="G84" s="40"/>
      <c r="H84" s="152">
        <v>0.363</v>
      </c>
      <c r="I84" s="153">
        <v>0.352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1941102</v>
      </c>
      <c r="F87" s="54">
        <f>IF(D87&gt;0,100*E87/D87,0)</f>
        <v>101.17847706507139</v>
      </c>
      <c r="G87" s="40"/>
      <c r="H87" s="156">
        <v>7985.724999999999</v>
      </c>
      <c r="I87" s="157">
        <v>5841.319999999999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1"/>
      <c r="I9" s="151"/>
      <c r="J9" s="151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1"/>
      <c r="I10" s="151"/>
      <c r="J10" s="151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1"/>
      <c r="I11" s="151"/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2"/>
      <c r="I13" s="153"/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2"/>
      <c r="I17" s="153"/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1"/>
      <c r="I19" s="151"/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2"/>
      <c r="I22" s="153"/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2"/>
      <c r="I24" s="153"/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2"/>
      <c r="I26" s="153"/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4500</v>
      </c>
      <c r="F28" s="31"/>
      <c r="G28" s="31"/>
      <c r="H28" s="151">
        <v>12.378</v>
      </c>
      <c r="I28" s="151">
        <v>13.059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51">
        <v>4.198</v>
      </c>
      <c r="I29" s="151">
        <v>4.477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3800</v>
      </c>
      <c r="F30" s="31"/>
      <c r="G30" s="31"/>
      <c r="H30" s="151">
        <v>9.416</v>
      </c>
      <c r="I30" s="151">
        <v>9.509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10407</v>
      </c>
      <c r="F31" s="39">
        <v>109.65124855125909</v>
      </c>
      <c r="G31" s="40"/>
      <c r="H31" s="152">
        <v>25.992</v>
      </c>
      <c r="I31" s="153">
        <v>27.045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400</v>
      </c>
      <c r="F33" s="31"/>
      <c r="G33" s="31"/>
      <c r="H33" s="151">
        <v>1.492</v>
      </c>
      <c r="I33" s="151">
        <v>1.61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800</v>
      </c>
      <c r="F34" s="31"/>
      <c r="G34" s="31"/>
      <c r="H34" s="151">
        <v>1.941</v>
      </c>
      <c r="I34" s="151">
        <v>3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51">
        <v>2.441</v>
      </c>
      <c r="I35" s="151">
        <v>1.2</v>
      </c>
      <c r="J35" s="151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1"/>
      <c r="I36" s="151"/>
      <c r="J36" s="151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1650</v>
      </c>
      <c r="F37" s="39">
        <v>104.43037974683544</v>
      </c>
      <c r="G37" s="40"/>
      <c r="H37" s="152">
        <v>5.874</v>
      </c>
      <c r="I37" s="153">
        <v>5.8100000000000005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11500</v>
      </c>
      <c r="F39" s="39">
        <v>95.04132231404958</v>
      </c>
      <c r="G39" s="40"/>
      <c r="H39" s="152">
        <v>20.149</v>
      </c>
      <c r="I39" s="153">
        <v>19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10280</v>
      </c>
      <c r="F41" s="31"/>
      <c r="G41" s="31"/>
      <c r="H41" s="151">
        <v>30.496</v>
      </c>
      <c r="I41" s="151">
        <v>15.147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4400</v>
      </c>
      <c r="F42" s="31"/>
      <c r="G42" s="31"/>
      <c r="H42" s="151">
        <v>18.593</v>
      </c>
      <c r="I42" s="151">
        <v>17.739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1300</v>
      </c>
      <c r="F43" s="31"/>
      <c r="G43" s="31"/>
      <c r="H43" s="151">
        <v>4.156</v>
      </c>
      <c r="I43" s="151">
        <v>2.323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1">
        <v>44.799</v>
      </c>
      <c r="I44" s="151">
        <v>30.044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1">
        <v>3.89</v>
      </c>
      <c r="I45" s="151">
        <v>1.599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51">
        <v>47.092</v>
      </c>
      <c r="I46" s="151">
        <v>35.216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51">
        <v>27.737</v>
      </c>
      <c r="I47" s="151">
        <v>25.577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51">
        <v>7.088</v>
      </c>
      <c r="I48" s="151">
        <v>4.707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13000</v>
      </c>
      <c r="F49" s="31"/>
      <c r="G49" s="31"/>
      <c r="H49" s="151">
        <v>50.413</v>
      </c>
      <c r="I49" s="151">
        <v>35.456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61770</v>
      </c>
      <c r="F50" s="39">
        <v>94.65941307179527</v>
      </c>
      <c r="G50" s="40"/>
      <c r="H50" s="152">
        <v>234.264</v>
      </c>
      <c r="I50" s="153">
        <v>167.808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907</v>
      </c>
      <c r="F52" s="39">
        <v>100</v>
      </c>
      <c r="G52" s="40"/>
      <c r="H52" s="152">
        <v>2.84</v>
      </c>
      <c r="I52" s="153">
        <v>2.84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24000</v>
      </c>
      <c r="F54" s="31"/>
      <c r="G54" s="31"/>
      <c r="H54" s="151">
        <v>53.651</v>
      </c>
      <c r="I54" s="151">
        <v>53.5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45000</v>
      </c>
      <c r="F55" s="31"/>
      <c r="G55" s="31"/>
      <c r="H55" s="151">
        <v>140.59</v>
      </c>
      <c r="I55" s="151">
        <v>107.165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51">
        <v>218.81</v>
      </c>
      <c r="I56" s="151">
        <v>74.795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6939</v>
      </c>
      <c r="F57" s="31"/>
      <c r="G57" s="31"/>
      <c r="H57" s="151">
        <v>23.966</v>
      </c>
      <c r="I57" s="151">
        <v>19.793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29448</v>
      </c>
      <c r="F58" s="31"/>
      <c r="G58" s="31"/>
      <c r="H58" s="151">
        <v>49.568</v>
      </c>
      <c r="I58" s="151">
        <v>25.544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163237</v>
      </c>
      <c r="F59" s="39">
        <v>135.83048337036206</v>
      </c>
      <c r="G59" s="40"/>
      <c r="H59" s="152">
        <v>486.58500000000004</v>
      </c>
      <c r="I59" s="153">
        <v>280.797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51">
        <v>1.163</v>
      </c>
      <c r="I61" s="151">
        <v>1.09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128</v>
      </c>
      <c r="F62" s="31"/>
      <c r="G62" s="31"/>
      <c r="H62" s="151">
        <v>0.175</v>
      </c>
      <c r="I62" s="151">
        <v>0.203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851</v>
      </c>
      <c r="F63" s="31"/>
      <c r="G63" s="31"/>
      <c r="H63" s="151">
        <v>20.571</v>
      </c>
      <c r="I63" s="151">
        <v>1.409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1679</v>
      </c>
      <c r="F64" s="39">
        <v>98.2710384304728</v>
      </c>
      <c r="G64" s="40"/>
      <c r="H64" s="152">
        <v>21.909000000000002</v>
      </c>
      <c r="I64" s="153">
        <v>2.702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12133</v>
      </c>
      <c r="F66" s="39">
        <v>100.87296308613236</v>
      </c>
      <c r="G66" s="40"/>
      <c r="H66" s="152">
        <v>15.57</v>
      </c>
      <c r="I66" s="153">
        <v>9.574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1"/>
      <c r="I68" s="151"/>
      <c r="J68" s="151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1"/>
      <c r="I69" s="151"/>
      <c r="J69" s="151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2"/>
      <c r="I70" s="153"/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9232</v>
      </c>
      <c r="F72" s="31"/>
      <c r="G72" s="31"/>
      <c r="H72" s="151">
        <v>14.848</v>
      </c>
      <c r="I72" s="151">
        <v>16.984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170</v>
      </c>
      <c r="F73" s="31"/>
      <c r="G73" s="31"/>
      <c r="H73" s="151">
        <v>2.346</v>
      </c>
      <c r="I73" s="151">
        <v>2.657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14000</v>
      </c>
      <c r="F74" s="31"/>
      <c r="G74" s="31"/>
      <c r="H74" s="151">
        <v>66.951</v>
      </c>
      <c r="I74" s="151">
        <v>25.892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9478</v>
      </c>
      <c r="F75" s="31"/>
      <c r="G75" s="31"/>
      <c r="H75" s="151">
        <v>75.78</v>
      </c>
      <c r="I75" s="151">
        <v>20.618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107</v>
      </c>
      <c r="F76" s="31"/>
      <c r="G76" s="31"/>
      <c r="H76" s="151">
        <v>2.774</v>
      </c>
      <c r="I76" s="151">
        <v>3.049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228</v>
      </c>
      <c r="F77" s="31"/>
      <c r="G77" s="31"/>
      <c r="H77" s="151">
        <v>10.113</v>
      </c>
      <c r="I77" s="151">
        <v>6.724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350</v>
      </c>
      <c r="F78" s="31"/>
      <c r="G78" s="31"/>
      <c r="H78" s="151">
        <v>6.012</v>
      </c>
      <c r="I78" s="151">
        <v>3.64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900</v>
      </c>
      <c r="F79" s="31"/>
      <c r="G79" s="31"/>
      <c r="H79" s="151">
        <v>28.662</v>
      </c>
      <c r="I79" s="151">
        <v>24.354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34465</v>
      </c>
      <c r="F80" s="39">
        <v>77.15641720208646</v>
      </c>
      <c r="G80" s="40"/>
      <c r="H80" s="152">
        <v>207.48600000000002</v>
      </c>
      <c r="I80" s="153">
        <v>103.918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1"/>
      <c r="I82" s="151"/>
      <c r="J82" s="151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1"/>
      <c r="I83" s="151"/>
      <c r="J83" s="151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2"/>
      <c r="I84" s="153"/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297748</v>
      </c>
      <c r="F87" s="54">
        <f>IF(D87&gt;0,100*E87/D87,0)</f>
        <v>111.13502411991479</v>
      </c>
      <c r="G87" s="40"/>
      <c r="H87" s="156">
        <v>1020.669</v>
      </c>
      <c r="I87" s="157">
        <v>619.494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51">
        <v>0.291</v>
      </c>
      <c r="I9" s="151">
        <v>0.675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0.381</v>
      </c>
      <c r="I10" s="151">
        <v>0.082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1">
        <v>0.497</v>
      </c>
      <c r="I11" s="151">
        <v>0.497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52">
        <v>1.169</v>
      </c>
      <c r="I13" s="153">
        <v>1.254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/>
      <c r="F17" s="39"/>
      <c r="G17" s="40"/>
      <c r="H17" s="152">
        <v>0.191</v>
      </c>
      <c r="I17" s="153">
        <v>0.43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51">
        <v>57.671</v>
      </c>
      <c r="I19" s="151">
        <v>95.83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52">
        <v>57.671</v>
      </c>
      <c r="I22" s="153">
        <v>95.83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80000</v>
      </c>
      <c r="F24" s="39">
        <v>103.68738254163696</v>
      </c>
      <c r="G24" s="40"/>
      <c r="H24" s="152">
        <v>334.378</v>
      </c>
      <c r="I24" s="153">
        <v>293.645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26500</v>
      </c>
      <c r="F26" s="39">
        <v>122.11981566820276</v>
      </c>
      <c r="G26" s="40"/>
      <c r="H26" s="152">
        <v>87.095</v>
      </c>
      <c r="I26" s="153">
        <v>97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187439</v>
      </c>
      <c r="D28" s="30">
        <v>171801</v>
      </c>
      <c r="E28" s="30">
        <v>185500</v>
      </c>
      <c r="F28" s="31"/>
      <c r="G28" s="31"/>
      <c r="H28" s="151">
        <v>823.947</v>
      </c>
      <c r="I28" s="151">
        <v>668.588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90345</v>
      </c>
      <c r="D29" s="30">
        <v>102417</v>
      </c>
      <c r="E29" s="30">
        <v>102417</v>
      </c>
      <c r="F29" s="31"/>
      <c r="G29" s="31"/>
      <c r="H29" s="151">
        <v>225.286</v>
      </c>
      <c r="I29" s="151">
        <v>235.694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168397</v>
      </c>
      <c r="D30" s="30">
        <v>190788</v>
      </c>
      <c r="E30" s="30">
        <v>192000</v>
      </c>
      <c r="F30" s="31"/>
      <c r="G30" s="31"/>
      <c r="H30" s="151">
        <v>461.428</v>
      </c>
      <c r="I30" s="151">
        <v>465.979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446181</v>
      </c>
      <c r="D31" s="38">
        <v>465006</v>
      </c>
      <c r="E31" s="38">
        <v>479917</v>
      </c>
      <c r="F31" s="39">
        <v>103.20662529085646</v>
      </c>
      <c r="G31" s="40"/>
      <c r="H31" s="152">
        <v>1510.661</v>
      </c>
      <c r="I31" s="153">
        <v>1370.261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34163</v>
      </c>
      <c r="D33" s="30">
        <v>39590</v>
      </c>
      <c r="E33" s="30">
        <v>39000</v>
      </c>
      <c r="F33" s="31"/>
      <c r="G33" s="31"/>
      <c r="H33" s="151">
        <v>161.925</v>
      </c>
      <c r="I33" s="151">
        <v>155.48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16381</v>
      </c>
      <c r="D34" s="30">
        <v>18720</v>
      </c>
      <c r="E34" s="30">
        <v>19400</v>
      </c>
      <c r="F34" s="31"/>
      <c r="G34" s="31"/>
      <c r="H34" s="151">
        <v>58.717</v>
      </c>
      <c r="I34" s="151">
        <v>75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103076</v>
      </c>
      <c r="D35" s="30">
        <v>104000</v>
      </c>
      <c r="E35" s="30">
        <v>104000</v>
      </c>
      <c r="F35" s="31"/>
      <c r="G35" s="31"/>
      <c r="H35" s="151">
        <v>485.786</v>
      </c>
      <c r="I35" s="151">
        <v>296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13855</v>
      </c>
      <c r="F36" s="31"/>
      <c r="G36" s="31"/>
      <c r="H36" s="151">
        <v>45.887</v>
      </c>
      <c r="I36" s="151">
        <v>25.078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167475</v>
      </c>
      <c r="D37" s="38">
        <v>176165</v>
      </c>
      <c r="E37" s="38">
        <v>176255</v>
      </c>
      <c r="F37" s="39">
        <f>IF(D37&gt;0,100*E37/D37,0)</f>
        <v>100.05108846819743</v>
      </c>
      <c r="G37" s="40"/>
      <c r="H37" s="152">
        <v>752.315</v>
      </c>
      <c r="I37" s="153">
        <v>551.558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8078</v>
      </c>
      <c r="D39" s="38">
        <v>8100</v>
      </c>
      <c r="E39" s="38">
        <v>7600</v>
      </c>
      <c r="F39" s="39">
        <v>93.82716049382717</v>
      </c>
      <c r="G39" s="40"/>
      <c r="H39" s="152">
        <v>13.433</v>
      </c>
      <c r="I39" s="153">
        <v>13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39660</v>
      </c>
      <c r="D41" s="30">
        <v>42256</v>
      </c>
      <c r="E41" s="30">
        <v>41970</v>
      </c>
      <c r="F41" s="31"/>
      <c r="G41" s="31"/>
      <c r="H41" s="151">
        <v>120.078</v>
      </c>
      <c r="I41" s="151">
        <v>59.769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130408</v>
      </c>
      <c r="D42" s="30">
        <v>148121</v>
      </c>
      <c r="E42" s="30">
        <v>148500</v>
      </c>
      <c r="F42" s="31"/>
      <c r="G42" s="31"/>
      <c r="H42" s="151">
        <v>567.115</v>
      </c>
      <c r="I42" s="151">
        <v>590.149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18548</v>
      </c>
      <c r="D43" s="30">
        <v>22418</v>
      </c>
      <c r="E43" s="30">
        <v>19300</v>
      </c>
      <c r="F43" s="31"/>
      <c r="G43" s="31"/>
      <c r="H43" s="151">
        <v>73.94</v>
      </c>
      <c r="I43" s="151">
        <v>58.318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106443</v>
      </c>
      <c r="D44" s="30">
        <v>117419</v>
      </c>
      <c r="E44" s="30">
        <v>119387</v>
      </c>
      <c r="F44" s="31"/>
      <c r="G44" s="31"/>
      <c r="H44" s="151">
        <v>475.623</v>
      </c>
      <c r="I44" s="151">
        <v>354.252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36282</v>
      </c>
      <c r="D45" s="30">
        <v>39053</v>
      </c>
      <c r="E45" s="30">
        <v>39500</v>
      </c>
      <c r="F45" s="31"/>
      <c r="G45" s="31"/>
      <c r="H45" s="151">
        <v>145.976</v>
      </c>
      <c r="I45" s="151">
        <v>75.397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59137</v>
      </c>
      <c r="D46" s="30">
        <v>60487</v>
      </c>
      <c r="E46" s="30">
        <v>60000</v>
      </c>
      <c r="F46" s="31"/>
      <c r="G46" s="31"/>
      <c r="H46" s="151">
        <v>190.244</v>
      </c>
      <c r="I46" s="151">
        <v>145.61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78540</v>
      </c>
      <c r="D47" s="30">
        <v>83010</v>
      </c>
      <c r="E47" s="30">
        <v>92400</v>
      </c>
      <c r="F47" s="31"/>
      <c r="G47" s="31"/>
      <c r="H47" s="151">
        <v>274.822</v>
      </c>
      <c r="I47" s="151">
        <v>269.951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181634</v>
      </c>
      <c r="D48" s="30">
        <v>184146</v>
      </c>
      <c r="E48" s="30">
        <v>184000</v>
      </c>
      <c r="F48" s="31"/>
      <c r="G48" s="31"/>
      <c r="H48" s="151">
        <v>735.749</v>
      </c>
      <c r="I48" s="151">
        <v>473.686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49442</v>
      </c>
      <c r="D49" s="30">
        <v>52775</v>
      </c>
      <c r="E49" s="30">
        <v>53000</v>
      </c>
      <c r="F49" s="31"/>
      <c r="G49" s="31"/>
      <c r="H49" s="151">
        <v>201.663</v>
      </c>
      <c r="I49" s="151">
        <v>141.836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700094</v>
      </c>
      <c r="D50" s="38">
        <v>749685</v>
      </c>
      <c r="E50" s="38">
        <v>758057</v>
      </c>
      <c r="F50" s="39">
        <v>101.11673569565885</v>
      </c>
      <c r="G50" s="40"/>
      <c r="H50" s="152">
        <v>2785.2099999999996</v>
      </c>
      <c r="I50" s="153">
        <v>2168.968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44469</v>
      </c>
      <c r="E52" s="38">
        <v>44469</v>
      </c>
      <c r="F52" s="39">
        <v>100</v>
      </c>
      <c r="G52" s="40"/>
      <c r="H52" s="152">
        <v>151.735</v>
      </c>
      <c r="I52" s="153">
        <v>151.735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111312</v>
      </c>
      <c r="D54" s="30">
        <v>112826</v>
      </c>
      <c r="E54" s="30">
        <v>109000</v>
      </c>
      <c r="F54" s="31"/>
      <c r="G54" s="31"/>
      <c r="H54" s="151">
        <v>338.277</v>
      </c>
      <c r="I54" s="151">
        <v>351.846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102298</v>
      </c>
      <c r="D55" s="30">
        <v>104713</v>
      </c>
      <c r="E55" s="30">
        <v>105000</v>
      </c>
      <c r="F55" s="31"/>
      <c r="G55" s="31"/>
      <c r="H55" s="151">
        <v>310.778</v>
      </c>
      <c r="I55" s="151">
        <v>236.892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195817</v>
      </c>
      <c r="D56" s="30">
        <v>238027</v>
      </c>
      <c r="E56" s="30">
        <v>205400</v>
      </c>
      <c r="F56" s="31"/>
      <c r="G56" s="31"/>
      <c r="H56" s="151">
        <v>588.801</v>
      </c>
      <c r="I56" s="151">
        <v>570.59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82636</v>
      </c>
      <c r="D57" s="30">
        <v>92180</v>
      </c>
      <c r="E57" s="30">
        <v>92180</v>
      </c>
      <c r="F57" s="31"/>
      <c r="G57" s="31"/>
      <c r="H57" s="151">
        <v>245.965</v>
      </c>
      <c r="I57" s="151">
        <v>262.94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133477</v>
      </c>
      <c r="D58" s="30">
        <v>133177</v>
      </c>
      <c r="E58" s="30">
        <v>120090</v>
      </c>
      <c r="F58" s="31"/>
      <c r="G58" s="31"/>
      <c r="H58" s="151">
        <v>470.242</v>
      </c>
      <c r="I58" s="151">
        <v>215.451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625540</v>
      </c>
      <c r="D59" s="38">
        <v>680923</v>
      </c>
      <c r="E59" s="38">
        <v>631670</v>
      </c>
      <c r="F59" s="39">
        <v>92.76672986519768</v>
      </c>
      <c r="G59" s="40"/>
      <c r="H59" s="152">
        <v>1954.063</v>
      </c>
      <c r="I59" s="153">
        <v>1637.719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2061</v>
      </c>
      <c r="D61" s="30">
        <v>2150</v>
      </c>
      <c r="E61" s="30">
        <v>2100</v>
      </c>
      <c r="F61" s="31"/>
      <c r="G61" s="31"/>
      <c r="H61" s="151">
        <v>3.454</v>
      </c>
      <c r="I61" s="151">
        <v>3.262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2902</v>
      </c>
      <c r="D62" s="30">
        <v>3187</v>
      </c>
      <c r="E62" s="30">
        <v>3223</v>
      </c>
      <c r="F62" s="31"/>
      <c r="G62" s="31"/>
      <c r="H62" s="151">
        <v>3.392</v>
      </c>
      <c r="I62" s="151">
        <v>4.584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826</v>
      </c>
      <c r="D63" s="30">
        <v>7655.46</v>
      </c>
      <c r="E63" s="30">
        <v>7655</v>
      </c>
      <c r="F63" s="31"/>
      <c r="G63" s="31"/>
      <c r="H63" s="151">
        <v>2.261</v>
      </c>
      <c r="I63" s="151">
        <v>12.685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5789</v>
      </c>
      <c r="D64" s="38">
        <v>12992.46</v>
      </c>
      <c r="E64" s="38">
        <v>12978</v>
      </c>
      <c r="F64" s="39">
        <v>99.88870467948334</v>
      </c>
      <c r="G64" s="40"/>
      <c r="H64" s="152">
        <v>9.107</v>
      </c>
      <c r="I64" s="153">
        <v>20.531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10619</v>
      </c>
      <c r="D66" s="38">
        <v>11102</v>
      </c>
      <c r="E66" s="38">
        <v>11227</v>
      </c>
      <c r="F66" s="39">
        <v>101.1259232570708</v>
      </c>
      <c r="G66" s="40"/>
      <c r="H66" s="152">
        <v>12.582</v>
      </c>
      <c r="I66" s="153">
        <v>10.411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51">
        <v>232.482</v>
      </c>
      <c r="I68" s="151">
        <v>112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51">
        <v>2.442</v>
      </c>
      <c r="I69" s="151">
        <v>1.8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52">
        <v>234.924</v>
      </c>
      <c r="I70" s="153">
        <v>113.8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150</v>
      </c>
      <c r="F72" s="31"/>
      <c r="G72" s="31"/>
      <c r="H72" s="151"/>
      <c r="I72" s="151"/>
      <c r="J72" s="151"/>
      <c r="K72" s="32"/>
    </row>
    <row r="73" spans="1:11" s="33" customFormat="1" ht="11.25" customHeight="1">
      <c r="A73" s="35" t="s">
        <v>56</v>
      </c>
      <c r="B73" s="29"/>
      <c r="C73" s="30">
        <v>8968</v>
      </c>
      <c r="D73" s="30">
        <v>10807</v>
      </c>
      <c r="E73" s="30">
        <v>11030</v>
      </c>
      <c r="F73" s="31"/>
      <c r="G73" s="31"/>
      <c r="H73" s="151">
        <v>49.414</v>
      </c>
      <c r="I73" s="151">
        <v>59.676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3719</v>
      </c>
      <c r="D74" s="30">
        <v>8426</v>
      </c>
      <c r="E74" s="30">
        <v>8000</v>
      </c>
      <c r="F74" s="31"/>
      <c r="G74" s="31"/>
      <c r="H74" s="151">
        <v>13.76</v>
      </c>
      <c r="I74" s="151">
        <v>16.991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6640</v>
      </c>
      <c r="D75" s="30">
        <v>34458</v>
      </c>
      <c r="E75" s="30">
        <v>34420</v>
      </c>
      <c r="F75" s="31"/>
      <c r="G75" s="31"/>
      <c r="H75" s="151">
        <v>10.375</v>
      </c>
      <c r="I75" s="151">
        <v>48.982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612</v>
      </c>
      <c r="D76" s="30">
        <v>816</v>
      </c>
      <c r="E76" s="30">
        <v>1669</v>
      </c>
      <c r="F76" s="31"/>
      <c r="G76" s="31"/>
      <c r="H76" s="151">
        <v>2.176</v>
      </c>
      <c r="I76" s="151">
        <v>2.597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4275</v>
      </c>
      <c r="D77" s="30">
        <v>4641</v>
      </c>
      <c r="E77" s="30">
        <v>7380</v>
      </c>
      <c r="F77" s="31"/>
      <c r="G77" s="31"/>
      <c r="H77" s="151">
        <v>15.476</v>
      </c>
      <c r="I77" s="151">
        <v>11.445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12263</v>
      </c>
      <c r="D78" s="30">
        <v>12117</v>
      </c>
      <c r="E78" s="30">
        <v>13100</v>
      </c>
      <c r="F78" s="31"/>
      <c r="G78" s="31"/>
      <c r="H78" s="151">
        <v>48.618</v>
      </c>
      <c r="I78" s="151">
        <v>35.684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16956</v>
      </c>
      <c r="D79" s="30">
        <v>24404</v>
      </c>
      <c r="E79" s="30">
        <v>30000</v>
      </c>
      <c r="F79" s="31"/>
      <c r="G79" s="31"/>
      <c r="H79" s="151">
        <v>64.268</v>
      </c>
      <c r="I79" s="151">
        <v>75.652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53433</v>
      </c>
      <c r="D80" s="38">
        <v>95669</v>
      </c>
      <c r="E80" s="38">
        <v>105749</v>
      </c>
      <c r="F80" s="39">
        <v>110.53632838223459</v>
      </c>
      <c r="G80" s="40"/>
      <c r="H80" s="152">
        <v>204.08700000000002</v>
      </c>
      <c r="I80" s="153">
        <v>251.027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123</v>
      </c>
      <c r="F82" s="31"/>
      <c r="G82" s="31"/>
      <c r="H82" s="151">
        <v>0.192</v>
      </c>
      <c r="I82" s="151">
        <v>0.192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0.053</v>
      </c>
      <c r="I83" s="151">
        <v>0.05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173</v>
      </c>
      <c r="F84" s="39">
        <v>100</v>
      </c>
      <c r="G84" s="40"/>
      <c r="H84" s="152">
        <v>0.245</v>
      </c>
      <c r="I84" s="153">
        <v>0.242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2232782</v>
      </c>
      <c r="D87" s="53">
        <v>2416375.46</v>
      </c>
      <c r="E87" s="53">
        <v>2408704</v>
      </c>
      <c r="F87" s="54">
        <f>IF(D87&gt;0,100*E87/D87,0)</f>
        <v>99.68252201998443</v>
      </c>
      <c r="G87" s="40"/>
      <c r="H87" s="156">
        <v>8108.866</v>
      </c>
      <c r="I87" s="157">
        <v>6777.411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2019=100</v>
      </c>
      <c r="G7" s="23"/>
      <c r="H7" s="20" t="s">
        <v>249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51">
        <v>0.291</v>
      </c>
      <c r="I9" s="151">
        <v>0.675</v>
      </c>
      <c r="J9" s="151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1">
        <v>0.381</v>
      </c>
      <c r="I10" s="151">
        <v>0.082</v>
      </c>
      <c r="J10" s="151"/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1">
        <v>0.497</v>
      </c>
      <c r="I11" s="151">
        <v>0.497</v>
      </c>
      <c r="J11" s="151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1"/>
      <c r="I12" s="151"/>
      <c r="J12" s="151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52">
        <v>1.169</v>
      </c>
      <c r="I13" s="153">
        <v>1.254</v>
      </c>
      <c r="J13" s="153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1"/>
      <c r="I14" s="151"/>
      <c r="J14" s="151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2"/>
      <c r="I15" s="153"/>
      <c r="J15" s="153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1"/>
      <c r="I16" s="151"/>
      <c r="J16" s="151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/>
      <c r="F17" s="39"/>
      <c r="G17" s="40"/>
      <c r="H17" s="152">
        <v>0.191</v>
      </c>
      <c r="I17" s="153">
        <v>0.43</v>
      </c>
      <c r="J17" s="153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1"/>
      <c r="I18" s="151"/>
      <c r="J18" s="151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51">
        <v>57.671</v>
      </c>
      <c r="I19" s="151">
        <v>95.83</v>
      </c>
      <c r="J19" s="151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1"/>
      <c r="I20" s="151"/>
      <c r="J20" s="151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1"/>
      <c r="I21" s="151"/>
      <c r="J21" s="151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52">
        <v>57.671</v>
      </c>
      <c r="I22" s="153">
        <v>95.83</v>
      </c>
      <c r="J22" s="153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1"/>
      <c r="I23" s="151"/>
      <c r="J23" s="151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80000</v>
      </c>
      <c r="F24" s="39">
        <v>103.68738254163696</v>
      </c>
      <c r="G24" s="40"/>
      <c r="H24" s="152">
        <v>334.378</v>
      </c>
      <c r="I24" s="153">
        <v>293.645</v>
      </c>
      <c r="J24" s="153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1"/>
      <c r="I25" s="151"/>
      <c r="J25" s="151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26500</v>
      </c>
      <c r="F26" s="39">
        <v>122.11981566820276</v>
      </c>
      <c r="G26" s="40"/>
      <c r="H26" s="152">
        <v>87.095</v>
      </c>
      <c r="I26" s="153">
        <v>97</v>
      </c>
      <c r="J26" s="153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1"/>
      <c r="I27" s="151"/>
      <c r="J27" s="151"/>
      <c r="K27" s="32"/>
    </row>
    <row r="28" spans="1:11" s="33" customFormat="1" ht="11.25" customHeight="1">
      <c r="A28" s="35" t="s">
        <v>20</v>
      </c>
      <c r="B28" s="29"/>
      <c r="C28" s="30">
        <v>190560</v>
      </c>
      <c r="D28" s="30">
        <v>175307</v>
      </c>
      <c r="E28" s="30">
        <v>190000</v>
      </c>
      <c r="F28" s="31"/>
      <c r="G28" s="31"/>
      <c r="H28" s="151">
        <v>836.325</v>
      </c>
      <c r="I28" s="151">
        <v>681.6469999999999</v>
      </c>
      <c r="J28" s="151"/>
      <c r="K28" s="32"/>
    </row>
    <row r="29" spans="1:11" s="33" customFormat="1" ht="11.25" customHeight="1">
      <c r="A29" s="35" t="s">
        <v>21</v>
      </c>
      <c r="B29" s="29"/>
      <c r="C29" s="30">
        <v>92247</v>
      </c>
      <c r="D29" s="30">
        <v>104508</v>
      </c>
      <c r="E29" s="30">
        <v>104524</v>
      </c>
      <c r="F29" s="31"/>
      <c r="G29" s="31"/>
      <c r="H29" s="151">
        <v>229.484</v>
      </c>
      <c r="I29" s="151">
        <v>240.171</v>
      </c>
      <c r="J29" s="151"/>
      <c r="K29" s="32"/>
    </row>
    <row r="30" spans="1:11" s="33" customFormat="1" ht="11.25" customHeight="1">
      <c r="A30" s="35" t="s">
        <v>22</v>
      </c>
      <c r="B30" s="29"/>
      <c r="C30" s="30">
        <v>171834</v>
      </c>
      <c r="D30" s="30">
        <v>194682</v>
      </c>
      <c r="E30" s="30">
        <v>195800</v>
      </c>
      <c r="F30" s="31"/>
      <c r="G30" s="31"/>
      <c r="H30" s="151">
        <v>470.844</v>
      </c>
      <c r="I30" s="151">
        <v>475.488</v>
      </c>
      <c r="J30" s="151"/>
      <c r="K30" s="32"/>
    </row>
    <row r="31" spans="1:11" s="42" customFormat="1" ht="11.25" customHeight="1">
      <c r="A31" s="43" t="s">
        <v>23</v>
      </c>
      <c r="B31" s="37"/>
      <c r="C31" s="38">
        <v>454641</v>
      </c>
      <c r="D31" s="38">
        <v>474497</v>
      </c>
      <c r="E31" s="38">
        <v>490324</v>
      </c>
      <c r="F31" s="39">
        <v>103.3355321529957</v>
      </c>
      <c r="G31" s="40"/>
      <c r="H31" s="152">
        <v>1536.653</v>
      </c>
      <c r="I31" s="153">
        <v>1397.306</v>
      </c>
      <c r="J31" s="153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1"/>
      <c r="I32" s="151"/>
      <c r="J32" s="151"/>
      <c r="K32" s="32"/>
    </row>
    <row r="33" spans="1:11" s="33" customFormat="1" ht="11.25" customHeight="1">
      <c r="A33" s="35" t="s">
        <v>24</v>
      </c>
      <c r="B33" s="29"/>
      <c r="C33" s="30">
        <v>34496</v>
      </c>
      <c r="D33" s="30">
        <v>39990</v>
      </c>
      <c r="E33" s="30">
        <v>39400</v>
      </c>
      <c r="F33" s="31"/>
      <c r="G33" s="31"/>
      <c r="H33" s="151">
        <v>163.417</v>
      </c>
      <c r="I33" s="151">
        <v>157.09</v>
      </c>
      <c r="J33" s="151"/>
      <c r="K33" s="32"/>
    </row>
    <row r="34" spans="1:11" s="33" customFormat="1" ht="11.25" customHeight="1">
      <c r="A34" s="35" t="s">
        <v>25</v>
      </c>
      <c r="B34" s="29"/>
      <c r="C34" s="30">
        <v>17064</v>
      </c>
      <c r="D34" s="30">
        <v>19500</v>
      </c>
      <c r="E34" s="30">
        <v>20200</v>
      </c>
      <c r="F34" s="31"/>
      <c r="G34" s="31"/>
      <c r="H34" s="151">
        <v>60.658</v>
      </c>
      <c r="I34" s="151">
        <v>78</v>
      </c>
      <c r="J34" s="151"/>
      <c r="K34" s="32"/>
    </row>
    <row r="35" spans="1:11" s="33" customFormat="1" ht="11.25" customHeight="1">
      <c r="A35" s="35" t="s">
        <v>26</v>
      </c>
      <c r="B35" s="29"/>
      <c r="C35" s="30">
        <v>103594</v>
      </c>
      <c r="D35" s="30">
        <v>104400</v>
      </c>
      <c r="E35" s="30">
        <v>104450</v>
      </c>
      <c r="F35" s="31"/>
      <c r="G35" s="31"/>
      <c r="H35" s="151">
        <v>488.227</v>
      </c>
      <c r="I35" s="151">
        <v>297.2</v>
      </c>
      <c r="J35" s="151"/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13855</v>
      </c>
      <c r="F36" s="31"/>
      <c r="G36" s="31"/>
      <c r="H36" s="151">
        <v>45.887</v>
      </c>
      <c r="I36" s="151">
        <v>25.078</v>
      </c>
      <c r="J36" s="151"/>
      <c r="K36" s="32"/>
    </row>
    <row r="37" spans="1:11" s="42" customFormat="1" ht="11.25" customHeight="1">
      <c r="A37" s="36" t="s">
        <v>28</v>
      </c>
      <c r="B37" s="37"/>
      <c r="C37" s="38">
        <v>169009</v>
      </c>
      <c r="D37" s="38">
        <v>177745</v>
      </c>
      <c r="E37" s="38">
        <v>177905</v>
      </c>
      <c r="F37" s="39">
        <f>IF(D37&gt;0,100*E37/D37,0)</f>
        <v>100.09001659681003</v>
      </c>
      <c r="G37" s="40"/>
      <c r="H37" s="152">
        <v>758.1889999999999</v>
      </c>
      <c r="I37" s="153">
        <v>557.3679999999999</v>
      </c>
      <c r="J37" s="153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1"/>
      <c r="I38" s="151"/>
      <c r="J38" s="151"/>
      <c r="K38" s="32"/>
    </row>
    <row r="39" spans="1:11" s="42" customFormat="1" ht="11.25" customHeight="1">
      <c r="A39" s="36" t="s">
        <v>29</v>
      </c>
      <c r="B39" s="37"/>
      <c r="C39" s="38">
        <v>20194</v>
      </c>
      <c r="D39" s="38">
        <v>20200</v>
      </c>
      <c r="E39" s="38">
        <v>19100</v>
      </c>
      <c r="F39" s="39">
        <v>94.55445544554455</v>
      </c>
      <c r="G39" s="40"/>
      <c r="H39" s="152">
        <v>33.582</v>
      </c>
      <c r="I39" s="153">
        <v>32</v>
      </c>
      <c r="J39" s="153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1"/>
      <c r="I40" s="151"/>
      <c r="J40" s="151"/>
      <c r="K40" s="32"/>
    </row>
    <row r="41" spans="1:11" s="33" customFormat="1" ht="11.25" customHeight="1">
      <c r="A41" s="28" t="s">
        <v>30</v>
      </c>
      <c r="B41" s="29"/>
      <c r="C41" s="30">
        <v>50688</v>
      </c>
      <c r="D41" s="30">
        <v>52634</v>
      </c>
      <c r="E41" s="30">
        <v>52250</v>
      </c>
      <c r="F41" s="31"/>
      <c r="G41" s="31"/>
      <c r="H41" s="151">
        <v>150.574</v>
      </c>
      <c r="I41" s="151">
        <v>74.916</v>
      </c>
      <c r="J41" s="151"/>
      <c r="K41" s="32"/>
    </row>
    <row r="42" spans="1:11" s="33" customFormat="1" ht="11.25" customHeight="1">
      <c r="A42" s="35" t="s">
        <v>31</v>
      </c>
      <c r="B42" s="29"/>
      <c r="C42" s="30">
        <v>134708</v>
      </c>
      <c r="D42" s="30">
        <v>152621</v>
      </c>
      <c r="E42" s="30">
        <v>152900</v>
      </c>
      <c r="F42" s="31"/>
      <c r="G42" s="31"/>
      <c r="H42" s="151">
        <v>585.708</v>
      </c>
      <c r="I42" s="151">
        <v>607.888</v>
      </c>
      <c r="J42" s="151"/>
      <c r="K42" s="32"/>
    </row>
    <row r="43" spans="1:11" s="33" customFormat="1" ht="11.25" customHeight="1">
      <c r="A43" s="35" t="s">
        <v>32</v>
      </c>
      <c r="B43" s="29"/>
      <c r="C43" s="30">
        <v>19744</v>
      </c>
      <c r="D43" s="30">
        <v>23712</v>
      </c>
      <c r="E43" s="30">
        <v>20600</v>
      </c>
      <c r="F43" s="31"/>
      <c r="G43" s="31"/>
      <c r="H43" s="151">
        <v>78.096</v>
      </c>
      <c r="I43" s="151">
        <v>60.641</v>
      </c>
      <c r="J43" s="151"/>
      <c r="K43" s="32"/>
    </row>
    <row r="44" spans="1:11" s="33" customFormat="1" ht="11.25" customHeight="1">
      <c r="A44" s="35" t="s">
        <v>33</v>
      </c>
      <c r="B44" s="29"/>
      <c r="C44" s="30">
        <v>116443</v>
      </c>
      <c r="D44" s="30">
        <v>127419</v>
      </c>
      <c r="E44" s="30">
        <v>129387</v>
      </c>
      <c r="F44" s="31"/>
      <c r="G44" s="31"/>
      <c r="H44" s="151">
        <v>520.422</v>
      </c>
      <c r="I44" s="151">
        <v>384.296</v>
      </c>
      <c r="J44" s="151"/>
      <c r="K44" s="32"/>
    </row>
    <row r="45" spans="1:11" s="33" customFormat="1" ht="11.25" customHeight="1">
      <c r="A45" s="35" t="s">
        <v>34</v>
      </c>
      <c r="B45" s="29"/>
      <c r="C45" s="30">
        <v>37282</v>
      </c>
      <c r="D45" s="30">
        <v>40053</v>
      </c>
      <c r="E45" s="30">
        <v>40500</v>
      </c>
      <c r="F45" s="31"/>
      <c r="G45" s="31"/>
      <c r="H45" s="151">
        <v>149.866</v>
      </c>
      <c r="I45" s="151">
        <v>76.996</v>
      </c>
      <c r="J45" s="151"/>
      <c r="K45" s="32"/>
    </row>
    <row r="46" spans="1:11" s="33" customFormat="1" ht="11.25" customHeight="1">
      <c r="A46" s="35" t="s">
        <v>35</v>
      </c>
      <c r="B46" s="29"/>
      <c r="C46" s="30">
        <v>74137</v>
      </c>
      <c r="D46" s="30">
        <v>75487</v>
      </c>
      <c r="E46" s="30">
        <v>75000</v>
      </c>
      <c r="F46" s="31"/>
      <c r="G46" s="31"/>
      <c r="H46" s="151">
        <v>237.336</v>
      </c>
      <c r="I46" s="151">
        <v>180.826</v>
      </c>
      <c r="J46" s="151"/>
      <c r="K46" s="32"/>
    </row>
    <row r="47" spans="1:11" s="33" customFormat="1" ht="11.25" customHeight="1">
      <c r="A47" s="35" t="s">
        <v>36</v>
      </c>
      <c r="B47" s="29"/>
      <c r="C47" s="30">
        <v>86580</v>
      </c>
      <c r="D47" s="30">
        <v>91050</v>
      </c>
      <c r="E47" s="30">
        <v>97440</v>
      </c>
      <c r="F47" s="31"/>
      <c r="G47" s="31"/>
      <c r="H47" s="151">
        <v>302.559</v>
      </c>
      <c r="I47" s="151">
        <v>295.528</v>
      </c>
      <c r="J47" s="151"/>
      <c r="K47" s="32"/>
    </row>
    <row r="48" spans="1:11" s="33" customFormat="1" ht="11.25" customHeight="1">
      <c r="A48" s="35" t="s">
        <v>37</v>
      </c>
      <c r="B48" s="29"/>
      <c r="C48" s="30">
        <v>183384</v>
      </c>
      <c r="D48" s="30">
        <v>185996</v>
      </c>
      <c r="E48" s="30">
        <v>185750</v>
      </c>
      <c r="F48" s="31"/>
      <c r="G48" s="31"/>
      <c r="H48" s="151">
        <v>742.837</v>
      </c>
      <c r="I48" s="151">
        <v>478.393</v>
      </c>
      <c r="J48" s="151"/>
      <c r="K48" s="32"/>
    </row>
    <row r="49" spans="1:11" s="33" customFormat="1" ht="11.25" customHeight="1">
      <c r="A49" s="35" t="s">
        <v>38</v>
      </c>
      <c r="B49" s="29"/>
      <c r="C49" s="30">
        <v>61802</v>
      </c>
      <c r="D49" s="30">
        <v>65968</v>
      </c>
      <c r="E49" s="30">
        <v>66000</v>
      </c>
      <c r="F49" s="31"/>
      <c r="G49" s="31"/>
      <c r="H49" s="151">
        <v>252.076</v>
      </c>
      <c r="I49" s="151">
        <v>177.292</v>
      </c>
      <c r="J49" s="151"/>
      <c r="K49" s="32"/>
    </row>
    <row r="50" spans="1:11" s="42" customFormat="1" ht="11.25" customHeight="1">
      <c r="A50" s="43" t="s">
        <v>39</v>
      </c>
      <c r="B50" s="37"/>
      <c r="C50" s="38">
        <v>764768</v>
      </c>
      <c r="D50" s="38">
        <v>814940</v>
      </c>
      <c r="E50" s="38">
        <v>819827</v>
      </c>
      <c r="F50" s="39">
        <v>100.59967604977054</v>
      </c>
      <c r="G50" s="40"/>
      <c r="H50" s="152">
        <v>3019.474</v>
      </c>
      <c r="I50" s="153">
        <v>2336.776</v>
      </c>
      <c r="J50" s="153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1"/>
      <c r="I51" s="151"/>
      <c r="J51" s="151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45376</v>
      </c>
      <c r="E52" s="38">
        <v>45376</v>
      </c>
      <c r="F52" s="39">
        <v>100</v>
      </c>
      <c r="G52" s="40"/>
      <c r="H52" s="152">
        <v>154.575</v>
      </c>
      <c r="I52" s="153">
        <v>154.575</v>
      </c>
      <c r="J52" s="153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1"/>
      <c r="I53" s="151"/>
      <c r="J53" s="151"/>
      <c r="K53" s="32"/>
    </row>
    <row r="54" spans="1:11" s="33" customFormat="1" ht="11.25" customHeight="1">
      <c r="A54" s="35" t="s">
        <v>41</v>
      </c>
      <c r="B54" s="29"/>
      <c r="C54" s="30">
        <v>131429</v>
      </c>
      <c r="D54" s="30">
        <v>133326</v>
      </c>
      <c r="E54" s="30">
        <v>133000</v>
      </c>
      <c r="F54" s="31"/>
      <c r="G54" s="31"/>
      <c r="H54" s="151">
        <v>391.928</v>
      </c>
      <c r="I54" s="151">
        <v>405.346</v>
      </c>
      <c r="J54" s="151"/>
      <c r="K54" s="32"/>
    </row>
    <row r="55" spans="1:11" s="33" customFormat="1" ht="11.25" customHeight="1">
      <c r="A55" s="35" t="s">
        <v>42</v>
      </c>
      <c r="B55" s="29"/>
      <c r="C55" s="30">
        <v>146140</v>
      </c>
      <c r="D55" s="30">
        <v>149590</v>
      </c>
      <c r="E55" s="30">
        <v>150000</v>
      </c>
      <c r="F55" s="31"/>
      <c r="G55" s="31"/>
      <c r="H55" s="151">
        <v>451.368</v>
      </c>
      <c r="I55" s="151">
        <v>344.057</v>
      </c>
      <c r="J55" s="151"/>
      <c r="K55" s="32"/>
    </row>
    <row r="56" spans="1:11" s="33" customFormat="1" ht="11.25" customHeight="1">
      <c r="A56" s="35" t="s">
        <v>43</v>
      </c>
      <c r="B56" s="29"/>
      <c r="C56" s="30">
        <v>264612</v>
      </c>
      <c r="D56" s="30">
        <v>269232</v>
      </c>
      <c r="E56" s="30">
        <v>263250</v>
      </c>
      <c r="F56" s="31"/>
      <c r="G56" s="31"/>
      <c r="H56" s="151">
        <v>807.611</v>
      </c>
      <c r="I56" s="151">
        <v>645.385</v>
      </c>
      <c r="J56" s="151"/>
      <c r="K56" s="32"/>
    </row>
    <row r="57" spans="1:11" s="33" customFormat="1" ht="11.25" customHeight="1">
      <c r="A57" s="35" t="s">
        <v>44</v>
      </c>
      <c r="B57" s="29"/>
      <c r="C57" s="30">
        <v>90737</v>
      </c>
      <c r="D57" s="30">
        <v>99119</v>
      </c>
      <c r="E57" s="30">
        <v>99119</v>
      </c>
      <c r="F57" s="31"/>
      <c r="G57" s="31"/>
      <c r="H57" s="151">
        <v>269.931</v>
      </c>
      <c r="I57" s="151">
        <v>282.733</v>
      </c>
      <c r="J57" s="151"/>
      <c r="K57" s="32"/>
    </row>
    <row r="58" spans="1:11" s="33" customFormat="1" ht="11.25" customHeight="1">
      <c r="A58" s="35" t="s">
        <v>45</v>
      </c>
      <c r="B58" s="29"/>
      <c r="C58" s="30">
        <v>149001</v>
      </c>
      <c r="D58" s="30">
        <v>149833</v>
      </c>
      <c r="E58" s="30">
        <v>149538</v>
      </c>
      <c r="F58" s="31"/>
      <c r="G58" s="31"/>
      <c r="H58" s="151">
        <v>519.81</v>
      </c>
      <c r="I58" s="151">
        <v>240.995</v>
      </c>
      <c r="J58" s="151"/>
      <c r="K58" s="32"/>
    </row>
    <row r="59" spans="1:11" s="42" customFormat="1" ht="11.25" customHeight="1">
      <c r="A59" s="36" t="s">
        <v>46</v>
      </c>
      <c r="B59" s="37"/>
      <c r="C59" s="38">
        <v>781919</v>
      </c>
      <c r="D59" s="38">
        <v>801100</v>
      </c>
      <c r="E59" s="38">
        <v>794907</v>
      </c>
      <c r="F59" s="39">
        <v>99.22693796030458</v>
      </c>
      <c r="G59" s="40"/>
      <c r="H59" s="152">
        <v>2440.648</v>
      </c>
      <c r="I59" s="153">
        <v>1918.516</v>
      </c>
      <c r="J59" s="153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1"/>
      <c r="I60" s="151"/>
      <c r="J60" s="151"/>
      <c r="K60" s="32"/>
    </row>
    <row r="61" spans="1:11" s="33" customFormat="1" ht="11.25" customHeight="1">
      <c r="A61" s="35" t="s">
        <v>47</v>
      </c>
      <c r="B61" s="29"/>
      <c r="C61" s="30">
        <v>2751</v>
      </c>
      <c r="D61" s="30">
        <v>2880</v>
      </c>
      <c r="E61" s="30">
        <v>2800</v>
      </c>
      <c r="F61" s="31"/>
      <c r="G61" s="31"/>
      <c r="H61" s="151">
        <v>4.617</v>
      </c>
      <c r="I61" s="151">
        <v>4.352</v>
      </c>
      <c r="J61" s="151"/>
      <c r="K61" s="32"/>
    </row>
    <row r="62" spans="1:11" s="33" customFormat="1" ht="11.25" customHeight="1">
      <c r="A62" s="35" t="s">
        <v>48</v>
      </c>
      <c r="B62" s="29"/>
      <c r="C62" s="30">
        <v>3030</v>
      </c>
      <c r="D62" s="30">
        <v>3315</v>
      </c>
      <c r="E62" s="30">
        <v>3351</v>
      </c>
      <c r="F62" s="31"/>
      <c r="G62" s="31"/>
      <c r="H62" s="151">
        <v>3.567</v>
      </c>
      <c r="I62" s="151">
        <v>4.787</v>
      </c>
      <c r="J62" s="151"/>
      <c r="K62" s="32"/>
    </row>
    <row r="63" spans="1:11" s="33" customFormat="1" ht="11.25" customHeight="1">
      <c r="A63" s="35" t="s">
        <v>49</v>
      </c>
      <c r="B63" s="29"/>
      <c r="C63" s="30">
        <v>8345</v>
      </c>
      <c r="D63" s="30">
        <v>8506</v>
      </c>
      <c r="E63" s="30">
        <v>8506</v>
      </c>
      <c r="F63" s="31"/>
      <c r="G63" s="31"/>
      <c r="H63" s="151">
        <v>22.832</v>
      </c>
      <c r="I63" s="151">
        <v>14.094</v>
      </c>
      <c r="J63" s="151"/>
      <c r="K63" s="32"/>
    </row>
    <row r="64" spans="1:11" s="42" customFormat="1" ht="11.25" customHeight="1">
      <c r="A64" s="36" t="s">
        <v>50</v>
      </c>
      <c r="B64" s="37"/>
      <c r="C64" s="38">
        <v>14126</v>
      </c>
      <c r="D64" s="38">
        <v>14701</v>
      </c>
      <c r="E64" s="38">
        <v>14657</v>
      </c>
      <c r="F64" s="39">
        <v>99.70070063261002</v>
      </c>
      <c r="G64" s="40"/>
      <c r="H64" s="152">
        <v>31.016000000000002</v>
      </c>
      <c r="I64" s="153">
        <v>23.232999999999997</v>
      </c>
      <c r="J64" s="153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1"/>
      <c r="I65" s="151"/>
      <c r="J65" s="151"/>
      <c r="K65" s="32"/>
    </row>
    <row r="66" spans="1:11" s="42" customFormat="1" ht="11.25" customHeight="1">
      <c r="A66" s="36" t="s">
        <v>51</v>
      </c>
      <c r="B66" s="37"/>
      <c r="C66" s="38">
        <v>21773</v>
      </c>
      <c r="D66" s="38">
        <v>23130</v>
      </c>
      <c r="E66" s="38">
        <v>23360</v>
      </c>
      <c r="F66" s="39">
        <v>100.99437959360138</v>
      </c>
      <c r="G66" s="40"/>
      <c r="H66" s="152">
        <v>28.152</v>
      </c>
      <c r="I66" s="153">
        <v>19.985</v>
      </c>
      <c r="J66" s="153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1"/>
      <c r="I67" s="151"/>
      <c r="J67" s="151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51">
        <v>232.482</v>
      </c>
      <c r="I68" s="151">
        <v>112</v>
      </c>
      <c r="J68" s="151"/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51">
        <v>2.442</v>
      </c>
      <c r="I69" s="151">
        <v>1.8</v>
      </c>
      <c r="J69" s="151"/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52">
        <v>234.924</v>
      </c>
      <c r="I70" s="153">
        <v>113.8</v>
      </c>
      <c r="J70" s="153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1"/>
      <c r="I71" s="151"/>
      <c r="J71" s="151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9382</v>
      </c>
      <c r="F72" s="31"/>
      <c r="G72" s="31"/>
      <c r="H72" s="151">
        <v>14.848</v>
      </c>
      <c r="I72" s="151">
        <v>16.984</v>
      </c>
      <c r="J72" s="151"/>
      <c r="K72" s="32"/>
    </row>
    <row r="73" spans="1:11" s="33" customFormat="1" ht="11.25" customHeight="1">
      <c r="A73" s="35" t="s">
        <v>56</v>
      </c>
      <c r="B73" s="29"/>
      <c r="C73" s="30">
        <v>9750</v>
      </c>
      <c r="D73" s="30">
        <v>11713</v>
      </c>
      <c r="E73" s="30">
        <v>11200</v>
      </c>
      <c r="F73" s="31"/>
      <c r="G73" s="31"/>
      <c r="H73" s="151">
        <v>51.76</v>
      </c>
      <c r="I73" s="151">
        <v>62.333</v>
      </c>
      <c r="J73" s="151"/>
      <c r="K73" s="32"/>
    </row>
    <row r="74" spans="1:11" s="33" customFormat="1" ht="11.25" customHeight="1">
      <c r="A74" s="35" t="s">
        <v>57</v>
      </c>
      <c r="B74" s="29"/>
      <c r="C74" s="30">
        <v>18597</v>
      </c>
      <c r="D74" s="30">
        <v>22060</v>
      </c>
      <c r="E74" s="30">
        <v>22000</v>
      </c>
      <c r="F74" s="31"/>
      <c r="G74" s="31"/>
      <c r="H74" s="151">
        <v>80.711</v>
      </c>
      <c r="I74" s="151">
        <v>42.882999999999996</v>
      </c>
      <c r="J74" s="151"/>
      <c r="K74" s="32"/>
    </row>
    <row r="75" spans="1:11" s="33" customFormat="1" ht="11.25" customHeight="1">
      <c r="A75" s="35" t="s">
        <v>58</v>
      </c>
      <c r="B75" s="29"/>
      <c r="C75" s="30">
        <v>43329</v>
      </c>
      <c r="D75" s="30">
        <v>43946</v>
      </c>
      <c r="E75" s="30">
        <v>43898</v>
      </c>
      <c r="F75" s="31"/>
      <c r="G75" s="31"/>
      <c r="H75" s="151">
        <v>86.155</v>
      </c>
      <c r="I75" s="151">
        <v>69.6</v>
      </c>
      <c r="J75" s="151"/>
      <c r="K75" s="32"/>
    </row>
    <row r="76" spans="1:11" s="33" customFormat="1" ht="11.25" customHeight="1">
      <c r="A76" s="35" t="s">
        <v>59</v>
      </c>
      <c r="B76" s="29"/>
      <c r="C76" s="30">
        <v>1302</v>
      </c>
      <c r="D76" s="30">
        <v>1785</v>
      </c>
      <c r="E76" s="30">
        <v>1776</v>
      </c>
      <c r="F76" s="31"/>
      <c r="G76" s="31"/>
      <c r="H76" s="151">
        <v>4.95</v>
      </c>
      <c r="I76" s="151">
        <v>5.646</v>
      </c>
      <c r="J76" s="151"/>
      <c r="K76" s="32"/>
    </row>
    <row r="77" spans="1:11" s="33" customFormat="1" ht="11.25" customHeight="1">
      <c r="A77" s="35" t="s">
        <v>60</v>
      </c>
      <c r="B77" s="29"/>
      <c r="C77" s="30">
        <v>7125</v>
      </c>
      <c r="D77" s="30">
        <v>7608</v>
      </c>
      <c r="E77" s="30">
        <v>7608</v>
      </c>
      <c r="F77" s="31"/>
      <c r="G77" s="31"/>
      <c r="H77" s="151">
        <v>25.589</v>
      </c>
      <c r="I77" s="151">
        <v>18.169</v>
      </c>
      <c r="J77" s="151"/>
      <c r="K77" s="32"/>
    </row>
    <row r="78" spans="1:11" s="33" customFormat="1" ht="11.25" customHeight="1">
      <c r="A78" s="35" t="s">
        <v>61</v>
      </c>
      <c r="B78" s="29"/>
      <c r="C78" s="30">
        <v>13818</v>
      </c>
      <c r="D78" s="30">
        <v>13417</v>
      </c>
      <c r="E78" s="30">
        <v>13450</v>
      </c>
      <c r="F78" s="31"/>
      <c r="G78" s="31"/>
      <c r="H78" s="151">
        <v>54.63</v>
      </c>
      <c r="I78" s="151">
        <v>39.324</v>
      </c>
      <c r="J78" s="151"/>
      <c r="K78" s="32"/>
    </row>
    <row r="79" spans="1:11" s="33" customFormat="1" ht="11.25" customHeight="1">
      <c r="A79" s="35" t="s">
        <v>62</v>
      </c>
      <c r="B79" s="29"/>
      <c r="C79" s="30">
        <v>24222</v>
      </c>
      <c r="D79" s="30">
        <v>30505</v>
      </c>
      <c r="E79" s="30">
        <v>30900</v>
      </c>
      <c r="F79" s="31"/>
      <c r="G79" s="31"/>
      <c r="H79" s="151">
        <v>92.93</v>
      </c>
      <c r="I79" s="151">
        <v>100.006</v>
      </c>
      <c r="J79" s="151"/>
      <c r="K79" s="32"/>
    </row>
    <row r="80" spans="1:11" s="42" customFormat="1" ht="11.25" customHeight="1">
      <c r="A80" s="43" t="s">
        <v>63</v>
      </c>
      <c r="B80" s="37"/>
      <c r="C80" s="38">
        <v>126552</v>
      </c>
      <c r="D80" s="38">
        <v>140338</v>
      </c>
      <c r="E80" s="38">
        <v>140214</v>
      </c>
      <c r="F80" s="39">
        <v>99.9116418931437</v>
      </c>
      <c r="G80" s="40"/>
      <c r="H80" s="152">
        <v>411.57300000000004</v>
      </c>
      <c r="I80" s="153">
        <v>354.94500000000005</v>
      </c>
      <c r="J80" s="153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1"/>
      <c r="I81" s="151"/>
      <c r="J81" s="151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123</v>
      </c>
      <c r="F82" s="31"/>
      <c r="G82" s="31"/>
      <c r="H82" s="151">
        <v>0.192</v>
      </c>
      <c r="I82" s="151">
        <v>0.192</v>
      </c>
      <c r="J82" s="151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1">
        <v>0.053</v>
      </c>
      <c r="I83" s="151">
        <v>0.05</v>
      </c>
      <c r="J83" s="151"/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173</v>
      </c>
      <c r="F84" s="39">
        <v>100</v>
      </c>
      <c r="G84" s="40"/>
      <c r="H84" s="152">
        <v>0.245</v>
      </c>
      <c r="I84" s="153">
        <v>0.242</v>
      </c>
      <c r="J84" s="153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1"/>
      <c r="I85" s="151"/>
      <c r="J85" s="151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4"/>
      <c r="I86" s="155"/>
      <c r="J86" s="155"/>
      <c r="K86" s="50"/>
    </row>
    <row r="87" spans="1:11" s="42" customFormat="1" ht="11.25" customHeight="1">
      <c r="A87" s="51" t="s">
        <v>67</v>
      </c>
      <c r="B87" s="52"/>
      <c r="C87" s="53">
        <v>2569462</v>
      </c>
      <c r="D87" s="53">
        <v>2684291</v>
      </c>
      <c r="E87" s="53">
        <v>2706452</v>
      </c>
      <c r="F87" s="54">
        <f>IF(D87&gt;0,100*E87/D87,0)</f>
        <v>100.82558113110687</v>
      </c>
      <c r="G87" s="40"/>
      <c r="H87" s="156">
        <v>9129.535000000002</v>
      </c>
      <c r="I87" s="157">
        <v>7396.905000000001</v>
      </c>
      <c r="J87" s="157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2020-03-06T10:40:20Z</cp:lastPrinted>
  <dcterms:created xsi:type="dcterms:W3CDTF">2020-03-03T12:38:54Z</dcterms:created>
  <dcterms:modified xsi:type="dcterms:W3CDTF">2020-03-10T07:44:11Z</dcterms:modified>
  <cp:category/>
  <cp:version/>
  <cp:contentType/>
  <cp:contentStatus/>
</cp:coreProperties>
</file>